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kaija.puranen/Downloads/"/>
    </mc:Choice>
  </mc:AlternateContent>
  <bookViews>
    <workbookView xWindow="0" yWindow="460" windowWidth="25600" windowHeight="14580" tabRatio="500" activeTab="7"/>
  </bookViews>
  <sheets>
    <sheet name="0. Etusivu" sheetId="1" r:id="rId1"/>
    <sheet name="1. Vertailu" sheetId="8" r:id="rId2"/>
    <sheet name="2. Nykytila jatkuu" sheetId="3" r:id="rId3"/>
    <sheet name="3.1 Hankkeen kustannukset" sheetId="6" r:id="rId4"/>
    <sheet name="3.2 Käytönaikaiset kustannukset" sheetId="10" r:id="rId5"/>
    <sheet name="4. Hyödyt" sheetId="5" r:id="rId6"/>
    <sheet name="5. Parametrit" sheetId="2" r:id="rId7"/>
    <sheet name="6. Perustiedot, versiohistoria" sheetId="11" r:id="rId8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5" l="1"/>
  <c r="M27" i="5"/>
  <c r="L27" i="5"/>
  <c r="K27" i="5"/>
  <c r="J27" i="5"/>
  <c r="I27" i="5"/>
  <c r="H27" i="5"/>
  <c r="G27" i="5"/>
  <c r="F27" i="5"/>
  <c r="E27" i="5"/>
  <c r="D27" i="5"/>
  <c r="C27" i="5"/>
  <c r="N34" i="10"/>
  <c r="M34" i="10"/>
  <c r="L34" i="10"/>
  <c r="K34" i="10"/>
  <c r="J34" i="10"/>
  <c r="I34" i="10"/>
  <c r="H34" i="10"/>
  <c r="G34" i="10"/>
  <c r="F34" i="10"/>
  <c r="E34" i="10"/>
  <c r="D34" i="10"/>
  <c r="C34" i="10"/>
  <c r="L31" i="10"/>
  <c r="K31" i="10"/>
  <c r="J31" i="10"/>
  <c r="I31" i="10"/>
  <c r="H31" i="10"/>
  <c r="G31" i="10"/>
  <c r="F31" i="10"/>
  <c r="E31" i="10"/>
  <c r="D31" i="10"/>
  <c r="C31" i="10"/>
  <c r="M31" i="10"/>
  <c r="N26" i="10"/>
  <c r="N23" i="10"/>
  <c r="N20" i="10"/>
  <c r="N15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9" i="10"/>
  <c r="N10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N4" i="10"/>
  <c r="N5" i="10"/>
  <c r="N6" i="10"/>
  <c r="M6" i="10"/>
  <c r="L6" i="10"/>
  <c r="K6" i="10"/>
  <c r="J6" i="10"/>
  <c r="I6" i="10"/>
  <c r="H6" i="10"/>
  <c r="G6" i="10"/>
  <c r="F6" i="10"/>
  <c r="E6" i="10"/>
  <c r="D6" i="10"/>
  <c r="C6" i="10"/>
  <c r="N25" i="6"/>
  <c r="M25" i="6"/>
  <c r="L25" i="6"/>
  <c r="K25" i="6"/>
  <c r="J25" i="6"/>
  <c r="I25" i="6"/>
  <c r="H25" i="6"/>
  <c r="G25" i="6"/>
  <c r="F25" i="6"/>
  <c r="E25" i="6"/>
  <c r="D25" i="6"/>
  <c r="C25" i="6"/>
  <c r="L22" i="6"/>
  <c r="K22" i="6"/>
  <c r="J22" i="6"/>
  <c r="I22" i="6"/>
  <c r="H22" i="6"/>
  <c r="G22" i="6"/>
  <c r="F22" i="6"/>
  <c r="E22" i="6"/>
  <c r="D22" i="6"/>
  <c r="C22" i="6"/>
  <c r="M22" i="6"/>
  <c r="N17" i="6"/>
  <c r="M17" i="6"/>
  <c r="L17" i="6"/>
  <c r="K17" i="6"/>
  <c r="J17" i="6"/>
  <c r="I17" i="6"/>
  <c r="H17" i="6"/>
  <c r="G17" i="6"/>
  <c r="F17" i="6"/>
  <c r="E17" i="6"/>
  <c r="D17" i="6"/>
  <c r="C17" i="6"/>
  <c r="C12" i="6"/>
  <c r="N35" i="3"/>
  <c r="N38" i="3"/>
  <c r="N32" i="3"/>
  <c r="M32" i="3"/>
  <c r="L32" i="3"/>
  <c r="K32" i="3"/>
  <c r="J32" i="3"/>
  <c r="I32" i="3"/>
  <c r="H32" i="3"/>
  <c r="G32" i="3"/>
  <c r="F32" i="3"/>
  <c r="E32" i="3"/>
  <c r="D32" i="3"/>
  <c r="C32" i="3"/>
  <c r="N28" i="3"/>
  <c r="N30" i="3"/>
  <c r="M30" i="3"/>
  <c r="L30" i="3"/>
  <c r="K30" i="3"/>
  <c r="J30" i="3"/>
  <c r="I30" i="3"/>
  <c r="H30" i="3"/>
  <c r="G30" i="3"/>
  <c r="F30" i="3"/>
  <c r="E30" i="3"/>
  <c r="D30" i="3"/>
  <c r="C30" i="3"/>
  <c r="N22" i="3"/>
  <c r="N19" i="3"/>
  <c r="N14" i="3"/>
  <c r="N15" i="3"/>
  <c r="N16" i="3"/>
  <c r="M16" i="3"/>
  <c r="L16" i="3"/>
  <c r="K16" i="3"/>
  <c r="J16" i="3"/>
  <c r="I16" i="3"/>
  <c r="H16" i="3"/>
  <c r="G16" i="3"/>
  <c r="F16" i="3"/>
  <c r="E16" i="3"/>
  <c r="D16" i="3"/>
  <c r="C16" i="3"/>
  <c r="N9" i="3"/>
  <c r="N10" i="3"/>
  <c r="N11" i="3"/>
  <c r="M11" i="3"/>
  <c r="L11" i="3"/>
  <c r="K11" i="3"/>
  <c r="J11" i="3"/>
  <c r="I11" i="3"/>
  <c r="H11" i="3"/>
  <c r="G11" i="3"/>
  <c r="F11" i="3"/>
  <c r="E11" i="3"/>
  <c r="D11" i="3"/>
  <c r="C11" i="3"/>
  <c r="N5" i="3"/>
  <c r="N4" i="3"/>
  <c r="N6" i="3"/>
  <c r="M6" i="3"/>
  <c r="L6" i="3"/>
  <c r="K6" i="3"/>
  <c r="J6" i="3"/>
  <c r="I6" i="3"/>
  <c r="H6" i="3"/>
  <c r="G6" i="3"/>
  <c r="F6" i="3"/>
  <c r="E6" i="3"/>
  <c r="D6" i="3"/>
  <c r="C6" i="3"/>
  <c r="C38" i="3"/>
  <c r="C7" i="5"/>
  <c r="C12" i="5"/>
  <c r="C13" i="5"/>
  <c r="C19" i="5"/>
  <c r="C24" i="5"/>
  <c r="N22" i="5"/>
  <c r="N23" i="5"/>
  <c r="N24" i="5"/>
  <c r="M24" i="5"/>
  <c r="L24" i="5"/>
  <c r="K24" i="5"/>
  <c r="J24" i="5"/>
  <c r="I24" i="5"/>
  <c r="H24" i="5"/>
  <c r="G24" i="5"/>
  <c r="F24" i="5"/>
  <c r="E24" i="5"/>
  <c r="D24" i="5"/>
  <c r="N16" i="5"/>
  <c r="N17" i="5"/>
  <c r="N18" i="5"/>
  <c r="N19" i="5"/>
  <c r="M19" i="5"/>
  <c r="L19" i="5"/>
  <c r="K19" i="5"/>
  <c r="J19" i="5"/>
  <c r="I19" i="5"/>
  <c r="H19" i="5"/>
  <c r="G19" i="5"/>
  <c r="F19" i="5"/>
  <c r="E19" i="5"/>
  <c r="D19" i="5"/>
  <c r="N4" i="5"/>
  <c r="N5" i="5"/>
  <c r="N6" i="5"/>
  <c r="N7" i="5"/>
  <c r="M7" i="5"/>
  <c r="L7" i="5"/>
  <c r="K7" i="5"/>
  <c r="J7" i="5"/>
  <c r="I7" i="5"/>
  <c r="H7" i="5"/>
  <c r="G7" i="5"/>
  <c r="F7" i="5"/>
  <c r="E7" i="5"/>
  <c r="D7" i="5"/>
  <c r="D6" i="6"/>
  <c r="D12" i="6"/>
  <c r="C6" i="6"/>
  <c r="N15" i="6"/>
  <c r="N21" i="6"/>
  <c r="N22" i="6"/>
  <c r="L12" i="6"/>
  <c r="N4" i="6"/>
  <c r="N5" i="6"/>
  <c r="N6" i="6"/>
  <c r="M6" i="6"/>
  <c r="L6" i="6"/>
  <c r="K6" i="6"/>
  <c r="J6" i="6"/>
  <c r="I6" i="6"/>
  <c r="H6" i="6"/>
  <c r="G6" i="6"/>
  <c r="F6" i="6"/>
  <c r="E6" i="6"/>
  <c r="N25" i="3"/>
  <c r="N8" i="8"/>
  <c r="M8" i="8"/>
  <c r="L8" i="8"/>
  <c r="K8" i="8"/>
  <c r="J8" i="8"/>
  <c r="I8" i="8"/>
  <c r="H8" i="8"/>
  <c r="G8" i="8"/>
  <c r="F8" i="8"/>
  <c r="E8" i="8"/>
  <c r="D8" i="8"/>
  <c r="C8" i="8"/>
  <c r="N10" i="5"/>
  <c r="N12" i="5"/>
  <c r="N13" i="5"/>
  <c r="N10" i="8"/>
  <c r="M13" i="5"/>
  <c r="M10" i="8"/>
  <c r="L13" i="5"/>
  <c r="L10" i="8"/>
  <c r="K13" i="5"/>
  <c r="K10" i="8"/>
  <c r="J13" i="5"/>
  <c r="J10" i="8"/>
  <c r="I13" i="5"/>
  <c r="I10" i="8"/>
  <c r="H13" i="5"/>
  <c r="H10" i="8"/>
  <c r="G13" i="5"/>
  <c r="G10" i="8"/>
  <c r="F13" i="5"/>
  <c r="F10" i="8"/>
  <c r="E13" i="5"/>
  <c r="E10" i="8"/>
  <c r="D13" i="5"/>
  <c r="D10" i="8"/>
  <c r="C10" i="8"/>
  <c r="N9" i="8"/>
  <c r="M9" i="8"/>
  <c r="L9" i="8"/>
  <c r="K9" i="8"/>
  <c r="J9" i="8"/>
  <c r="I9" i="8"/>
  <c r="H9" i="8"/>
  <c r="G9" i="8"/>
  <c r="F9" i="8"/>
  <c r="E9" i="8"/>
  <c r="D9" i="8"/>
  <c r="C9" i="8"/>
  <c r="N31" i="10"/>
  <c r="N6" i="8"/>
  <c r="M6" i="8"/>
  <c r="L6" i="8"/>
  <c r="K6" i="8"/>
  <c r="J6" i="8"/>
  <c r="I6" i="8"/>
  <c r="H6" i="8"/>
  <c r="G6" i="8"/>
  <c r="F6" i="8"/>
  <c r="E6" i="8"/>
  <c r="D6" i="8"/>
  <c r="C6" i="8"/>
  <c r="N10" i="6"/>
  <c r="N11" i="6"/>
  <c r="N12" i="6"/>
  <c r="N5" i="8"/>
  <c r="M12" i="6"/>
  <c r="M5" i="8"/>
  <c r="L5" i="8"/>
  <c r="K12" i="6"/>
  <c r="K5" i="8"/>
  <c r="J12" i="6"/>
  <c r="J5" i="8"/>
  <c r="I12" i="6"/>
  <c r="I5" i="8"/>
  <c r="H12" i="6"/>
  <c r="H5" i="8"/>
  <c r="G12" i="6"/>
  <c r="G5" i="8"/>
  <c r="F12" i="6"/>
  <c r="F5" i="8"/>
  <c r="E12" i="6"/>
  <c r="E5" i="8"/>
  <c r="D5" i="8"/>
  <c r="C5" i="8"/>
  <c r="N3" i="8"/>
  <c r="M3" i="8"/>
  <c r="L3" i="8"/>
  <c r="K3" i="8"/>
  <c r="J3" i="8"/>
  <c r="I3" i="8"/>
  <c r="H3" i="8"/>
  <c r="G3" i="8"/>
  <c r="F3" i="8"/>
  <c r="E3" i="8"/>
  <c r="D3" i="8"/>
  <c r="C3" i="8"/>
  <c r="N4" i="8"/>
  <c r="M38" i="3"/>
  <c r="M4" i="8"/>
  <c r="L38" i="3"/>
  <c r="L4" i="8"/>
  <c r="K38" i="3"/>
  <c r="K4" i="8"/>
  <c r="J38" i="3"/>
  <c r="J4" i="8"/>
  <c r="I38" i="3"/>
  <c r="I4" i="8"/>
  <c r="H38" i="3"/>
  <c r="H4" i="8"/>
  <c r="G38" i="3"/>
  <c r="G4" i="8"/>
  <c r="F38" i="3"/>
  <c r="F4" i="8"/>
  <c r="E38" i="3"/>
  <c r="E4" i="8"/>
  <c r="D38" i="3"/>
  <c r="D4" i="8"/>
  <c r="C4" i="8"/>
</calcChain>
</file>

<file path=xl/sharedStrings.xml><?xml version="1.0" encoding="utf-8"?>
<sst xmlns="http://schemas.openxmlformats.org/spreadsheetml/2006/main" count="173" uniqueCount="94">
  <si>
    <t>0. Etusivu (tämä välilehti)</t>
  </si>
  <si>
    <t>Tarkastelun aloitus</t>
  </si>
  <si>
    <t>Laskelman parametrit</t>
  </si>
  <si>
    <t>Tarkastelujakso (vuodet)</t>
  </si>
  <si>
    <t>Henkilötyö kustannus / kk</t>
  </si>
  <si>
    <t>Hyötyarvion parametrit</t>
  </si>
  <si>
    <t>Hallinon esimiehen kustannus</t>
  </si>
  <si>
    <t>Kansalaisen ajan arvo</t>
  </si>
  <si>
    <t>Hallinnon käsittelijän työn kustannus</t>
  </si>
  <si>
    <t>[perustelut, lisätietoja]</t>
  </si>
  <si>
    <t>[perustelu, lisätietoja]</t>
  </si>
  <si>
    <t>Oma työ</t>
  </si>
  <si>
    <t>Alihankinta</t>
  </si>
  <si>
    <t>Yhteensä:</t>
  </si>
  <si>
    <t>Yhteensä</t>
  </si>
  <si>
    <t>Tietojärjestelmäkustannukset</t>
  </si>
  <si>
    <t>Lisenssikulut</t>
  </si>
  <si>
    <t>Ylläpito</t>
  </si>
  <si>
    <t>Muut kustannukset</t>
  </si>
  <si>
    <t>Tilat</t>
  </si>
  <si>
    <t>Pienhankinnat</t>
  </si>
  <si>
    <t>[yms]</t>
  </si>
  <si>
    <t>Ylläpitokehitys</t>
  </si>
  <si>
    <t>Hyödyt</t>
  </si>
  <si>
    <t>Nykytilan tulot</t>
  </si>
  <si>
    <t>Kustannukset:</t>
  </si>
  <si>
    <t>3. Kustannukset</t>
  </si>
  <si>
    <t>4. Hyödyt</t>
  </si>
  <si>
    <t>Hankkeen kustannukset</t>
  </si>
  <si>
    <t>Hankkeen hyödyt</t>
  </si>
  <si>
    <t>Järjestelmä 1</t>
  </si>
  <si>
    <t>Matkat</t>
  </si>
  <si>
    <t>Kehitystyö</t>
  </si>
  <si>
    <t>Säästöt muissa kustannuksissa</t>
  </si>
  <si>
    <t>Lisätulot</t>
  </si>
  <si>
    <t>Hankkeen kustannukset yhteensä:</t>
  </si>
  <si>
    <t>Hankkeen hyödyt yhteensä</t>
  </si>
  <si>
    <t>Kustannukset</t>
  </si>
  <si>
    <t>2.  Nykytila jatkuu</t>
  </si>
  <si>
    <t>Arvioi tähän hankkeen kustannukset eriteltyinä eri tyyppeihin kuten henkilötyökulut, tietojärjestelmäkulut, muut kulut.</t>
  </si>
  <si>
    <t>3.1 Hankkeen kustannukset = Hankkeen aikaiset kustannukset</t>
  </si>
  <si>
    <t>Myös hyödyt on syytä arvioidaan tarkastelujakson ajalle.</t>
  </si>
  <si>
    <t>Vaihtoehtojen vertailu (taulukko hakee tiedot muilta sivuilta, tarkista linkitys)</t>
  </si>
  <si>
    <t>Nykytila jatkuu</t>
  </si>
  <si>
    <t>Käytönaikaiset kustannukset</t>
  </si>
  <si>
    <t>Säästöt henkilöstökustannuksissa</t>
  </si>
  <si>
    <t>Säästöt tietojärjestelmäkustannuksissa</t>
  </si>
  <si>
    <t>Käytönaikaiset kustannukset yhteensä:</t>
  </si>
  <si>
    <t>Nykytila jatkuu kustannukset yhteensä:</t>
  </si>
  <si>
    <t>&lt;alla esimerkkejä&gt;</t>
  </si>
  <si>
    <t>Arvioi nykytilan kustannukset ja tulot, jos hanketta ja investointia ei tehdä tarkastelujakson aikana. Tämän tarkoituksena on arvioida käyttökulut, joita jokatapauksessa ilman hanketta on.</t>
  </si>
  <si>
    <t>Hyödyt sivulle arvioidaan hankkeen hyödyt eriteltyinä eri säästötyyppeihin.</t>
  </si>
  <si>
    <t>Päivä *</t>
  </si>
  <si>
    <t>Versio *</t>
  </si>
  <si>
    <t>Kuvaus *</t>
  </si>
  <si>
    <t>Tekijä *</t>
  </si>
  <si>
    <r>
      <t>&lt;</t>
    </r>
    <r>
      <rPr>
        <i/>
        <sz val="12"/>
        <color indexed="8"/>
        <rFont val="Arial"/>
        <family val="2"/>
      </rPr>
      <t>pp.kk.vvvv</t>
    </r>
    <r>
      <rPr>
        <sz val="12"/>
        <color indexed="8"/>
        <rFont val="Arial"/>
        <family val="2"/>
      </rPr>
      <t>&gt;</t>
    </r>
  </si>
  <si>
    <t>0.1</t>
  </si>
  <si>
    <t>Dokumentin perustaminen</t>
  </si>
  <si>
    <r>
      <t>&lt;</t>
    </r>
    <r>
      <rPr>
        <i/>
        <sz val="12"/>
        <color indexed="8"/>
        <rFont val="Arial"/>
        <family val="2"/>
      </rPr>
      <t>sukunimi</t>
    </r>
    <r>
      <rPr>
        <sz val="12"/>
        <color indexed="8"/>
        <rFont val="Arial"/>
        <family val="2"/>
      </rPr>
      <t>&gt; &lt;</t>
    </r>
    <r>
      <rPr>
        <i/>
        <sz val="12"/>
        <color indexed="8"/>
        <rFont val="Arial"/>
        <family val="2"/>
      </rPr>
      <t>etunimi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</si>
  <si>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versio nro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</si>
  <si>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lyhyt kuvaus tehdyistä muutoksista</t>
    </r>
    <r>
      <rPr>
        <sz val="12"/>
        <color indexed="8"/>
        <rFont val="Arial"/>
        <family val="2"/>
      </rPr>
      <t>&gt;</t>
    </r>
  </si>
  <si>
    <t>* = Pakollinen</t>
  </si>
  <si>
    <t>1.  Vertailu</t>
  </si>
  <si>
    <t>Parametrit</t>
  </si>
  <si>
    <t>Tälle sivulle kirjoitetaan dokumentin perustiedot sekä versiohistoria.</t>
  </si>
  <si>
    <t>Tällä sivulla kuvataan yhteenvedon omaisesti eri sivujen tarkoitus ja mitä niihin tulisi täyttää.</t>
  </si>
  <si>
    <t>Vinkki: käytä hyödyksesi toiminnan nykytila, tavoitetila ja muutostarpeet osiossa tehty analyysi, esimerkiksi mahdollinen SIPOC (arvovirtakartta)</t>
  </si>
  <si>
    <t>Tälle sivulle tulee automaattikaavoilla yhteenveto eri vaihtoehtojen välillä. Sivu kerää luvut sivuilta 2. - 5. Tarkista, että kaikki kaavat toimivat sen jälkeen kun olet lisännyt / poistanut rivejä.</t>
  </si>
  <si>
    <t>Kustannukset arvioidaan tarkastelujakson ajalle jaoteltuna hankkeen aikaisiin kustannuksiin ja käytönaikaisiin kustannuksiin. Jaottelu tehdään eri sivuille eli:</t>
  </si>
  <si>
    <t>Dokumentoi arvioinnissa käytetyt laskentaan liittyvät parametrit. Esimerkiksi tarkastelun aikaväli, arvio kansalaisen ajankäytölle, henkilötyökustannukset jne. Voit halutessasi lisätä parametrejä.</t>
  </si>
  <si>
    <t>Nykytila jatkuu (hanketta ei toteuteta)</t>
  </si>
  <si>
    <t>Hankkeen nimi: &lt;nimi&gt;</t>
  </si>
  <si>
    <t>Laskelman omistaja: &lt;nimi&gt;</t>
  </si>
  <si>
    <t>Kehityskulut</t>
  </si>
  <si>
    <t>Ylläpito, tuki, tms.</t>
  </si>
  <si>
    <t>Uudet tietojärjestelmäinvestoinnit</t>
  </si>
  <si>
    <t>Käyttöönotto</t>
  </si>
  <si>
    <t>Hallintokulut + muut kulut</t>
  </si>
  <si>
    <t>Matkat, tilat, investoinnit</t>
  </si>
  <si>
    <t>Koulutus</t>
  </si>
  <si>
    <t>Muu käyttöönotto</t>
  </si>
  <si>
    <t>Tietojärjestelmäkulut</t>
  </si>
  <si>
    <t>Palvelin- ja laitekustannukset</t>
  </si>
  <si>
    <t>Verkkokustannukset</t>
  </si>
  <si>
    <t>Vuokra</t>
  </si>
  <si>
    <t>Muuta</t>
  </si>
  <si>
    <t>5. Parametrit</t>
  </si>
  <si>
    <t>6. Perustiedot, versiohistoria</t>
  </si>
  <si>
    <t>Hanke toteutetaan</t>
  </si>
  <si>
    <t>3.2 Käytönaikaiset kustannukset = Käytönaikaiset kustannukset</t>
  </si>
  <si>
    <t>Käyntimaksut</t>
  </si>
  <si>
    <t>Kustannushyötylaskelmapohjan käyttöohje</t>
  </si>
  <si>
    <t>Kustannushyötylaskelman perustiedot ja versiohistoria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</si>
</sst>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EUR]\ #,##0.00"/>
    <numFmt numFmtId="165" formatCode="#,##0\ [$€-40B]"/>
    <numFmt numFmtId="166" formatCode="&quot;€&quot;#,##0"/>
  </numFmts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</font>
    <font>
      <sz val="11"/>
      <color theme="0"/>
      <name val="Arial"/>
    </font>
    <font>
      <b/>
      <sz val="12"/>
      <color theme="0"/>
      <name val="Arial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6"/>
      <color theme="0"/>
      <name val="Arial"/>
    </font>
    <font>
      <b/>
      <sz val="16"/>
      <color rgb="FFFFFFFF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sz val="12"/>
      <color rgb="FFFFFFFF"/>
      <name val="Arial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472C4"/>
        <bgColor rgb="FF000000"/>
      </patternFill>
    </fill>
    <fill>
      <patternFill patternType="solid">
        <fgColor rgb="FF005EB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005EB8"/>
        <bgColor rgb="FF000000"/>
      </patternFill>
    </fill>
    <fill>
      <patternFill patternType="solid">
        <fgColor rgb="FFD9E1F2"/>
        <bgColor rgb="FF000000"/>
      </patternFill>
    </fill>
  </fills>
  <borders count="8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1" tint="0.499984740745262"/>
      </top>
      <bottom style="thin">
        <color theme="0"/>
      </bottom>
      <diagonal/>
    </border>
    <border>
      <left style="thin">
        <color theme="0"/>
      </left>
      <right style="medium">
        <color theme="1" tint="0.499984740745262"/>
      </right>
      <top style="medium">
        <color theme="1" tint="0.499984740745262"/>
      </top>
      <bottom style="thin">
        <color theme="0"/>
      </bottom>
      <diagonal/>
    </border>
    <border>
      <left style="medium">
        <color theme="1" tint="0.499984740745262"/>
      </left>
      <right/>
      <top/>
      <bottom/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/>
      </left>
      <right/>
      <top style="medium">
        <color theme="1" tint="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1" tint="0.499984740745262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theme="1" tint="0.499984740745262"/>
      </top>
      <bottom style="medium">
        <color auto="1"/>
      </bottom>
      <diagonal/>
    </border>
    <border>
      <left/>
      <right style="medium">
        <color auto="1"/>
      </right>
      <top style="medium">
        <color theme="1" tint="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/>
      <right style="thin">
        <color rgb="FFFFFFFF"/>
      </right>
      <top style="medium">
        <color theme="1"/>
      </top>
      <bottom style="thin">
        <color rgb="FFFFFFFF"/>
      </bottom>
      <diagonal/>
    </border>
    <border>
      <left/>
      <right/>
      <top style="medium">
        <color theme="1"/>
      </top>
      <bottom style="thin">
        <color rgb="FFFFFFFF"/>
      </bottom>
      <diagonal/>
    </border>
    <border>
      <left style="thin">
        <color rgb="FFFFFFFF"/>
      </left>
      <right style="medium">
        <color theme="1"/>
      </right>
      <top style="medium">
        <color theme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medium">
        <color theme="1"/>
      </bottom>
      <diagonal/>
    </border>
    <border>
      <left/>
      <right style="thin">
        <color rgb="FFFFFFFF"/>
      </right>
      <top/>
      <bottom style="medium">
        <color theme="1"/>
      </bottom>
      <diagonal/>
    </border>
    <border>
      <left style="thin">
        <color rgb="FFFFFFFF"/>
      </left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/>
      <top style="medium">
        <color theme="1"/>
      </top>
      <bottom/>
      <diagonal/>
    </border>
    <border>
      <left/>
      <right style="medium">
        <color theme="1"/>
      </right>
      <top style="thin">
        <color theme="0"/>
      </top>
      <bottom style="medium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medium">
        <color theme="1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medium">
        <color theme="1"/>
      </top>
      <bottom style="thin">
        <color rgb="FFFFFFFF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7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6" fillId="7" borderId="0" xfId="5" applyFont="1" applyFill="1" applyAlignment="1">
      <alignment vertical="top" wrapText="1"/>
    </xf>
    <xf numFmtId="0" fontId="6" fillId="0" borderId="0" xfId="5" applyFont="1" applyFill="1" applyAlignment="1">
      <alignment vertical="top" wrapText="1"/>
    </xf>
    <xf numFmtId="0" fontId="7" fillId="0" borderId="0" xfId="5" applyFont="1"/>
    <xf numFmtId="0" fontId="8" fillId="7" borderId="0" xfId="5" applyFont="1" applyFill="1" applyAlignment="1">
      <alignment vertical="top"/>
    </xf>
    <xf numFmtId="0" fontId="10" fillId="7" borderId="0" xfId="5" applyFont="1" applyFill="1" applyAlignment="1">
      <alignment vertical="top" wrapText="1"/>
    </xf>
    <xf numFmtId="0" fontId="10" fillId="0" borderId="0" xfId="5" applyFont="1" applyFill="1" applyAlignment="1">
      <alignment vertical="top" wrapText="1"/>
    </xf>
    <xf numFmtId="0" fontId="11" fillId="8" borderId="0" xfId="5" applyFont="1" applyFill="1" applyAlignment="1">
      <alignment horizontal="center" vertical="center"/>
    </xf>
    <xf numFmtId="0" fontId="7" fillId="0" borderId="0" xfId="5" applyFont="1" applyAlignment="1">
      <alignment vertical="center"/>
    </xf>
    <xf numFmtId="0" fontId="12" fillId="0" borderId="23" xfId="5" applyFont="1" applyBorder="1" applyAlignment="1">
      <alignment wrapText="1"/>
    </xf>
    <xf numFmtId="0" fontId="12" fillId="0" borderId="37" xfId="5" applyFont="1" applyBorder="1" applyAlignment="1">
      <alignment wrapText="1"/>
    </xf>
    <xf numFmtId="0" fontId="12" fillId="0" borderId="38" xfId="5" applyFont="1" applyBorder="1" applyAlignment="1">
      <alignment wrapText="1"/>
    </xf>
    <xf numFmtId="0" fontId="12" fillId="0" borderId="39" xfId="5" applyFont="1" applyBorder="1" applyAlignment="1">
      <alignment wrapText="1"/>
    </xf>
    <xf numFmtId="0" fontId="12" fillId="0" borderId="23" xfId="5" applyFont="1" applyFill="1" applyBorder="1" applyAlignment="1">
      <alignment wrapText="1"/>
    </xf>
    <xf numFmtId="0" fontId="12" fillId="0" borderId="37" xfId="5" applyFont="1" applyFill="1" applyBorder="1" applyAlignment="1">
      <alignment wrapText="1"/>
    </xf>
    <xf numFmtId="0" fontId="6" fillId="0" borderId="0" xfId="5" applyFont="1"/>
    <xf numFmtId="0" fontId="14" fillId="0" borderId="0" xfId="5" applyFont="1"/>
    <xf numFmtId="0" fontId="16" fillId="0" borderId="0" xfId="5" applyFont="1" applyAlignment="1">
      <alignment vertical="top" wrapText="1"/>
    </xf>
    <xf numFmtId="0" fontId="8" fillId="7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9" fillId="7" borderId="0" xfId="5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20" fillId="0" borderId="43" xfId="0" applyFont="1" applyBorder="1"/>
    <xf numFmtId="0" fontId="21" fillId="0" borderId="44" xfId="0" applyFont="1" applyBorder="1"/>
    <xf numFmtId="0" fontId="21" fillId="0" borderId="38" xfId="0" applyFont="1" applyBorder="1"/>
    <xf numFmtId="0" fontId="20" fillId="0" borderId="40" xfId="0" applyFont="1" applyBorder="1"/>
    <xf numFmtId="0" fontId="21" fillId="0" borderId="0" xfId="0" applyFont="1" applyBorder="1"/>
    <xf numFmtId="0" fontId="21" fillId="0" borderId="45" xfId="0" applyFont="1" applyBorder="1"/>
    <xf numFmtId="0" fontId="21" fillId="0" borderId="40" xfId="0" applyFont="1" applyBorder="1" applyAlignment="1">
      <alignment horizontal="left" indent="1"/>
    </xf>
    <xf numFmtId="0" fontId="21" fillId="3" borderId="1" xfId="0" applyFont="1" applyFill="1" applyBorder="1"/>
    <xf numFmtId="0" fontId="21" fillId="0" borderId="40" xfId="0" applyFont="1" applyBorder="1"/>
    <xf numFmtId="0" fontId="20" fillId="0" borderId="40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0" fillId="0" borderId="24" xfId="0" applyFont="1" applyBorder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5" fontId="21" fillId="3" borderId="3" xfId="0" applyNumberFormat="1" applyFont="1" applyFill="1" applyBorder="1"/>
    <xf numFmtId="165" fontId="21" fillId="3" borderId="13" xfId="0" applyNumberFormat="1" applyFont="1" applyFill="1" applyBorder="1"/>
    <xf numFmtId="165" fontId="21" fillId="3" borderId="29" xfId="0" applyNumberFormat="1" applyFont="1" applyFill="1" applyBorder="1"/>
    <xf numFmtId="0" fontId="20" fillId="0" borderId="30" xfId="0" applyFont="1" applyBorder="1" applyAlignment="1">
      <alignment horizontal="right"/>
    </xf>
    <xf numFmtId="165" fontId="21" fillId="0" borderId="31" xfId="0" applyNumberFormat="1" applyFont="1" applyBorder="1"/>
    <xf numFmtId="165" fontId="21" fillId="0" borderId="32" xfId="0" applyNumberFormat="1" applyFont="1" applyBorder="1"/>
    <xf numFmtId="0" fontId="21" fillId="0" borderId="0" xfId="0" applyFont="1"/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5" fontId="21" fillId="3" borderId="14" xfId="0" applyNumberFormat="1" applyFont="1" applyFill="1" applyBorder="1"/>
    <xf numFmtId="165" fontId="21" fillId="3" borderId="15" xfId="0" applyNumberFormat="1" applyFont="1" applyFill="1" applyBorder="1"/>
    <xf numFmtId="165" fontId="21" fillId="3" borderId="16" xfId="0" applyNumberFormat="1" applyFont="1" applyFill="1" applyBorder="1"/>
    <xf numFmtId="0" fontId="20" fillId="0" borderId="0" xfId="0" applyFont="1" applyBorder="1" applyAlignment="1">
      <alignment horizontal="right"/>
    </xf>
    <xf numFmtId="164" fontId="21" fillId="0" borderId="0" xfId="0" applyNumberFormat="1" applyFont="1" applyBorder="1"/>
    <xf numFmtId="0" fontId="20" fillId="0" borderId="4" xfId="0" applyFont="1" applyBorder="1"/>
    <xf numFmtId="0" fontId="21" fillId="0" borderId="9" xfId="0" applyFont="1" applyBorder="1"/>
    <xf numFmtId="165" fontId="21" fillId="3" borderId="8" xfId="0" applyNumberFormat="1" applyFont="1" applyFill="1" applyBorder="1"/>
    <xf numFmtId="165" fontId="21" fillId="3" borderId="0" xfId="0" applyNumberFormat="1" applyFont="1" applyFill="1" applyBorder="1"/>
    <xf numFmtId="0" fontId="20" fillId="0" borderId="9" xfId="0" applyFont="1" applyBorder="1" applyAlignment="1">
      <alignment horizontal="right"/>
    </xf>
    <xf numFmtId="165" fontId="21" fillId="0" borderId="10" xfId="0" applyNumberFormat="1" applyFont="1" applyBorder="1"/>
    <xf numFmtId="166" fontId="9" fillId="3" borderId="17" xfId="0" applyNumberFormat="1" applyFont="1" applyFill="1" applyBorder="1" applyAlignment="1">
      <alignment horizontal="center"/>
    </xf>
    <xf numFmtId="166" fontId="9" fillId="3" borderId="18" xfId="0" applyNumberFormat="1" applyFont="1" applyFill="1" applyBorder="1" applyAlignment="1">
      <alignment horizontal="center"/>
    </xf>
    <xf numFmtId="166" fontId="9" fillId="3" borderId="19" xfId="0" applyNumberFormat="1" applyFont="1" applyFill="1" applyBorder="1" applyAlignment="1">
      <alignment horizontal="center"/>
    </xf>
    <xf numFmtId="165" fontId="21" fillId="0" borderId="11" xfId="0" applyNumberFormat="1" applyFont="1" applyBorder="1"/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5" fontId="21" fillId="5" borderId="20" xfId="0" applyNumberFormat="1" applyFont="1" applyFill="1" applyBorder="1" applyAlignment="1">
      <alignment vertical="center"/>
    </xf>
    <xf numFmtId="165" fontId="21" fillId="0" borderId="0" xfId="0" applyNumberFormat="1" applyFont="1" applyFill="1" applyBorder="1"/>
    <xf numFmtId="0" fontId="22" fillId="6" borderId="33" xfId="0" applyFont="1" applyFill="1" applyBorder="1" applyAlignment="1">
      <alignment horizontal="center"/>
    </xf>
    <xf numFmtId="0" fontId="22" fillId="6" borderId="34" xfId="0" applyFont="1" applyFill="1" applyBorder="1" applyAlignment="1">
      <alignment horizontal="center"/>
    </xf>
    <xf numFmtId="165" fontId="21" fillId="4" borderId="35" xfId="0" applyNumberFormat="1" applyFont="1" applyFill="1" applyBorder="1"/>
    <xf numFmtId="165" fontId="21" fillId="4" borderId="36" xfId="0" applyNumberFormat="1" applyFont="1" applyFill="1" applyBorder="1"/>
    <xf numFmtId="0" fontId="11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horizontal="center"/>
    </xf>
    <xf numFmtId="0" fontId="20" fillId="3" borderId="0" xfId="0" applyFont="1" applyFill="1" applyAlignment="1">
      <alignment horizontal="left" indent="1"/>
    </xf>
    <xf numFmtId="0" fontId="21" fillId="3" borderId="0" xfId="0" applyFont="1" applyFill="1"/>
    <xf numFmtId="0" fontId="20" fillId="0" borderId="39" xfId="0" applyFont="1" applyBorder="1"/>
    <xf numFmtId="0" fontId="21" fillId="0" borderId="41" xfId="0" applyFont="1" applyBorder="1" applyAlignment="1">
      <alignment wrapText="1"/>
    </xf>
    <xf numFmtId="0" fontId="21" fillId="0" borderId="41" xfId="0" applyFont="1" applyBorder="1"/>
    <xf numFmtId="20" fontId="20" fillId="0" borderId="41" xfId="0" applyNumberFormat="1" applyFont="1" applyBorder="1"/>
    <xf numFmtId="0" fontId="20" fillId="0" borderId="41" xfId="0" applyFont="1" applyBorder="1"/>
    <xf numFmtId="0" fontId="20" fillId="0" borderId="41" xfId="0" applyFont="1" applyBorder="1" applyAlignment="1">
      <alignment horizontal="left" indent="1"/>
    </xf>
    <xf numFmtId="0" fontId="20" fillId="0" borderId="41" xfId="0" applyFont="1" applyFill="1" applyBorder="1"/>
    <xf numFmtId="0" fontId="21" fillId="0" borderId="41" xfId="0" applyFont="1" applyFill="1" applyBorder="1" applyAlignment="1">
      <alignment wrapText="1"/>
    </xf>
    <xf numFmtId="0" fontId="21" fillId="0" borderId="42" xfId="0" applyFont="1" applyBorder="1"/>
    <xf numFmtId="165" fontId="21" fillId="0" borderId="49" xfId="0" applyNumberFormat="1" applyFont="1" applyFill="1" applyBorder="1"/>
    <xf numFmtId="165" fontId="21" fillId="0" borderId="50" xfId="0" applyNumberFormat="1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21" fillId="0" borderId="28" xfId="0" applyFont="1" applyBorder="1" applyAlignment="1">
      <alignment horizontal="left" indent="1"/>
    </xf>
    <xf numFmtId="165" fontId="21" fillId="3" borderId="51" xfId="0" applyNumberFormat="1" applyFont="1" applyFill="1" applyBorder="1"/>
    <xf numFmtId="165" fontId="21" fillId="3" borderId="52" xfId="0" applyNumberFormat="1" applyFont="1" applyFill="1" applyBorder="1"/>
    <xf numFmtId="0" fontId="0" fillId="0" borderId="0" xfId="0" applyBorder="1"/>
    <xf numFmtId="165" fontId="21" fillId="0" borderId="0" xfId="0" applyNumberFormat="1" applyFont="1" applyBorder="1"/>
    <xf numFmtId="0" fontId="20" fillId="0" borderId="53" xfId="0" applyFont="1" applyBorder="1"/>
    <xf numFmtId="0" fontId="9" fillId="2" borderId="5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165" fontId="21" fillId="3" borderId="57" xfId="0" applyNumberFormat="1" applyFont="1" applyFill="1" applyBorder="1"/>
    <xf numFmtId="0" fontId="20" fillId="0" borderId="58" xfId="0" applyFont="1" applyBorder="1" applyAlignment="1">
      <alignment horizontal="right"/>
    </xf>
    <xf numFmtId="165" fontId="21" fillId="0" borderId="59" xfId="0" applyNumberFormat="1" applyFont="1" applyBorder="1"/>
    <xf numFmtId="165" fontId="21" fillId="0" borderId="60" xfId="0" applyNumberFormat="1" applyFont="1" applyBorder="1"/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21" fillId="0" borderId="58" xfId="0" applyFont="1" applyBorder="1"/>
    <xf numFmtId="165" fontId="21" fillId="3" borderId="64" xfId="0" applyNumberFormat="1" applyFont="1" applyFill="1" applyBorder="1"/>
    <xf numFmtId="165" fontId="21" fillId="3" borderId="65" xfId="0" applyNumberFormat="1" applyFont="1" applyFill="1" applyBorder="1"/>
    <xf numFmtId="165" fontId="21" fillId="3" borderId="66" xfId="0" applyNumberFormat="1" applyFont="1" applyFill="1" applyBorder="1"/>
    <xf numFmtId="0" fontId="22" fillId="6" borderId="67" xfId="0" applyFont="1" applyFill="1" applyBorder="1" applyAlignment="1">
      <alignment horizontal="center"/>
    </xf>
    <xf numFmtId="0" fontId="22" fillId="6" borderId="68" xfId="0" applyFont="1" applyFill="1" applyBorder="1" applyAlignment="1">
      <alignment horizontal="center"/>
    </xf>
    <xf numFmtId="0" fontId="22" fillId="6" borderId="69" xfId="0" applyFont="1" applyFill="1" applyBorder="1" applyAlignment="1">
      <alignment horizontal="center"/>
    </xf>
    <xf numFmtId="0" fontId="20" fillId="0" borderId="58" xfId="0" applyFont="1" applyBorder="1"/>
    <xf numFmtId="165" fontId="23" fillId="10" borderId="70" xfId="0" applyNumberFormat="1" applyFont="1" applyFill="1" applyBorder="1"/>
    <xf numFmtId="165" fontId="23" fillId="10" borderId="71" xfId="0" applyNumberFormat="1" applyFont="1" applyFill="1" applyBorder="1"/>
    <xf numFmtId="165" fontId="23" fillId="10" borderId="59" xfId="0" applyNumberFormat="1" applyFont="1" applyFill="1" applyBorder="1"/>
    <xf numFmtId="165" fontId="23" fillId="10" borderId="72" xfId="0" applyNumberFormat="1" applyFont="1" applyFill="1" applyBorder="1"/>
    <xf numFmtId="0" fontId="21" fillId="0" borderId="56" xfId="0" applyFont="1" applyBorder="1" applyAlignment="1">
      <alignment horizontal="left" indent="1"/>
    </xf>
    <xf numFmtId="165" fontId="21" fillId="3" borderId="73" xfId="0" applyNumberFormat="1" applyFont="1" applyFill="1" applyBorder="1"/>
    <xf numFmtId="0" fontId="0" fillId="0" borderId="3" xfId="0" applyBorder="1"/>
    <xf numFmtId="0" fontId="21" fillId="0" borderId="74" xfId="0" applyFont="1" applyBorder="1"/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165" fontId="21" fillId="3" borderId="77" xfId="0" applyNumberFormat="1" applyFont="1" applyFill="1" applyBorder="1"/>
    <xf numFmtId="165" fontId="21" fillId="3" borderId="78" xfId="0" applyNumberFormat="1" applyFont="1" applyFill="1" applyBorder="1"/>
    <xf numFmtId="0" fontId="20" fillId="0" borderId="79" xfId="0" applyFont="1" applyBorder="1" applyAlignment="1">
      <alignment horizontal="right"/>
    </xf>
    <xf numFmtId="165" fontId="21" fillId="0" borderId="80" xfId="0" applyNumberFormat="1" applyFont="1" applyBorder="1"/>
    <xf numFmtId="165" fontId="21" fillId="0" borderId="81" xfId="0" applyNumberFormat="1" applyFont="1" applyBorder="1"/>
    <xf numFmtId="165" fontId="21" fillId="0" borderId="64" xfId="0" applyNumberFormat="1" applyFont="1" applyFill="1" applyBorder="1"/>
    <xf numFmtId="165" fontId="21" fillId="0" borderId="66" xfId="0" applyNumberFormat="1" applyFont="1" applyFill="1" applyBorder="1"/>
    <xf numFmtId="165" fontId="21" fillId="5" borderId="83" xfId="0" applyNumberFormat="1" applyFont="1" applyFill="1" applyBorder="1" applyAlignment="1">
      <alignment vertical="center"/>
    </xf>
    <xf numFmtId="165" fontId="21" fillId="5" borderId="84" xfId="0" applyNumberFormat="1" applyFont="1" applyFill="1" applyBorder="1" applyAlignment="1">
      <alignment vertical="center"/>
    </xf>
    <xf numFmtId="165" fontId="21" fillId="3" borderId="82" xfId="0" applyNumberFormat="1" applyFont="1" applyFill="1" applyBorder="1"/>
    <xf numFmtId="165" fontId="21" fillId="0" borderId="59" xfId="0" applyNumberFormat="1" applyFont="1" applyFill="1" applyBorder="1"/>
    <xf numFmtId="165" fontId="21" fillId="0" borderId="60" xfId="0" applyNumberFormat="1" applyFont="1" applyFill="1" applyBorder="1"/>
    <xf numFmtId="0" fontId="21" fillId="0" borderId="7" xfId="0" applyFont="1" applyBorder="1" applyAlignment="1">
      <alignment horizontal="left" indent="1"/>
    </xf>
    <xf numFmtId="166" fontId="9" fillId="3" borderId="85" xfId="0" applyNumberFormat="1" applyFont="1" applyFill="1" applyBorder="1" applyAlignment="1">
      <alignment horizontal="center"/>
    </xf>
    <xf numFmtId="0" fontId="22" fillId="6" borderId="86" xfId="0" applyFont="1" applyFill="1" applyBorder="1" applyAlignment="1">
      <alignment horizontal="center"/>
    </xf>
    <xf numFmtId="165" fontId="21" fillId="4" borderId="64" xfId="0" applyNumberFormat="1" applyFont="1" applyFill="1" applyBorder="1"/>
    <xf numFmtId="0" fontId="8" fillId="7" borderId="0" xfId="5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5" borderId="53" xfId="0" applyFont="1" applyFill="1" applyBorder="1" applyAlignment="1">
      <alignment horizontal="left" vertical="center" wrapText="1"/>
    </xf>
    <xf numFmtId="0" fontId="21" fillId="0" borderId="58" xfId="0" applyFont="1" applyBorder="1" applyAlignment="1">
      <alignment wrapText="1"/>
    </xf>
    <xf numFmtId="0" fontId="20" fillId="5" borderId="4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wrapText="1"/>
    </xf>
    <xf numFmtId="0" fontId="20" fillId="4" borderId="53" xfId="0" applyFont="1" applyFill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19" fillId="9" borderId="0" xfId="0" applyFont="1" applyFill="1" applyAlignment="1">
      <alignment horizontal="center" vertical="center" wrapText="1"/>
    </xf>
    <xf numFmtId="0" fontId="21" fillId="0" borderId="0" xfId="0" applyFont="1" applyBorder="1" applyAlignment="1"/>
    <xf numFmtId="0" fontId="21" fillId="0" borderId="45" xfId="0" applyFont="1" applyBorder="1" applyAlignment="1"/>
    <xf numFmtId="0" fontId="21" fillId="0" borderId="2" xfId="0" applyFont="1" applyBorder="1" applyAlignment="1"/>
    <xf numFmtId="0" fontId="15" fillId="0" borderId="0" xfId="5" applyFont="1" applyAlignment="1">
      <alignment horizontal="right"/>
    </xf>
    <xf numFmtId="0" fontId="9" fillId="7" borderId="0" xfId="5" applyFont="1" applyFill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7" builtinId="8" hidden="1"/>
    <cellStyle name="Hyperlink" xfId="9" builtinId="8" hidden="1"/>
    <cellStyle name="Hyperlink" xfId="11" builtinId="8" hidden="1"/>
    <cellStyle name="Normaali_T3 Vaatimusluettelo v0.3" xfId="6"/>
    <cellStyle name="Normal" xfId="0" builtinId="0"/>
    <cellStyle name="Normal 2" xf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22"/>
        </patternFill>
      </fill>
      <alignment vertical="center" textRotation="0" wrapText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Kustannukset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Vertailu'!$B$4</c:f>
              <c:strCache>
                <c:ptCount val="1"/>
                <c:pt idx="0">
                  <c:v>Nykytila jatkuu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Vertailu'!$C$3:$M$3</c:f>
              <c:numCache>
                <c:formatCode>General</c:formatCode>
                <c:ptCount val="11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</c:numCache>
            </c:numRef>
          </c:cat>
          <c:val>
            <c:numRef>
              <c:f>'1. Vertailu'!$C$4:$M$4</c:f>
              <c:numCache>
                <c:formatCode>General</c:formatCode>
                <c:ptCount val="11"/>
                <c:pt idx="0">
                  <c:v>20.0</c:v>
                </c:pt>
                <c:pt idx="1">
                  <c:v>6.0</c:v>
                </c:pt>
                <c:pt idx="2">
                  <c:v>-19.0</c:v>
                </c:pt>
                <c:pt idx="3">
                  <c:v>8.0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Vertailu'!$B$5</c:f>
              <c:strCache>
                <c:ptCount val="1"/>
                <c:pt idx="0">
                  <c:v>Hankkeen kustannukset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Vertailu'!$C$3:$M$3</c:f>
              <c:numCache>
                <c:formatCode>General</c:formatCode>
                <c:ptCount val="11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</c:numCache>
            </c:numRef>
          </c:cat>
          <c:val>
            <c:numRef>
              <c:f>'1. Vertailu'!$C$5:$M$5</c:f>
              <c:numCache>
                <c:formatCode>General</c:formatCode>
                <c:ptCount val="11"/>
                <c:pt idx="0">
                  <c:v>15.0</c:v>
                </c:pt>
                <c:pt idx="1">
                  <c:v>12.0</c:v>
                </c:pt>
                <c:pt idx="2">
                  <c:v>0.0</c:v>
                </c:pt>
                <c:pt idx="3">
                  <c:v>8.0</c:v>
                </c:pt>
                <c:pt idx="4">
                  <c:v>4.0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 Vertailu'!$B$6</c:f>
              <c:strCache>
                <c:ptCount val="1"/>
                <c:pt idx="0">
                  <c:v>Käytönaikaiset kustannukset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Vertailu'!$C$3:$M$3</c:f>
              <c:numCache>
                <c:formatCode>General</c:formatCode>
                <c:ptCount val="11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</c:numCache>
            </c:numRef>
          </c:cat>
          <c:val>
            <c:numRef>
              <c:f>'1. Vertailu'!$C$6:$M$6</c:f>
              <c:numCache>
                <c:formatCode>General</c:formatCode>
                <c:ptCount val="11"/>
                <c:pt idx="0">
                  <c:v>15.0</c:v>
                </c:pt>
                <c:pt idx="1">
                  <c:v>6.0</c:v>
                </c:pt>
                <c:pt idx="2">
                  <c:v>0.0</c:v>
                </c:pt>
                <c:pt idx="3">
                  <c:v>8.0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8673200"/>
        <c:axId val="1468675520"/>
      </c:lineChart>
      <c:catAx>
        <c:axId val="14686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675520"/>
        <c:crosses val="autoZero"/>
        <c:auto val="1"/>
        <c:lblAlgn val="ctr"/>
        <c:lblOffset val="100"/>
        <c:noMultiLvlLbl val="0"/>
      </c:catAx>
      <c:valAx>
        <c:axId val="146867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6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Hyödyt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Vertailu'!$B$9</c:f>
              <c:strCache>
                <c:ptCount val="1"/>
                <c:pt idx="0">
                  <c:v>Nykytila jatkuu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Vertailu'!$C$8:$M$8</c:f>
              <c:numCache>
                <c:formatCode>General</c:formatCode>
                <c:ptCount val="11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</c:numCache>
            </c:numRef>
          </c:cat>
          <c:val>
            <c:numRef>
              <c:f>'1. Vertailu'!$C$9:$M$9</c:f>
              <c:numCache>
                <c:formatCode>General</c:formatCode>
                <c:ptCount val="11"/>
                <c:pt idx="0">
                  <c:v>5.0</c:v>
                </c:pt>
                <c:pt idx="1">
                  <c:v>0.0</c:v>
                </c:pt>
                <c:pt idx="2">
                  <c:v>20.0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Vertailu'!$B$10</c:f>
              <c:strCache>
                <c:ptCount val="1"/>
                <c:pt idx="0">
                  <c:v>Hanke toteutetaan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Vertailu'!$C$8:$M$8</c:f>
              <c:numCache>
                <c:formatCode>General</c:formatCode>
                <c:ptCount val="11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</c:numCache>
            </c:numRef>
          </c:cat>
          <c:val>
            <c:numRef>
              <c:f>'1. Vertailu'!$C$10:$M$10</c:f>
              <c:numCache>
                <c:formatCode>General</c:formatCode>
                <c:ptCount val="11"/>
                <c:pt idx="0">
                  <c:v>25.0</c:v>
                </c:pt>
                <c:pt idx="1">
                  <c:v>24.0</c:v>
                </c:pt>
                <c:pt idx="2">
                  <c:v>0.0</c:v>
                </c:pt>
                <c:pt idx="3">
                  <c:v>16.0</c:v>
                </c:pt>
                <c:pt idx="4">
                  <c:v>8.0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5.0</c:v>
                </c:pt>
                <c:pt idx="9">
                  <c:v>2.0</c:v>
                </c:pt>
                <c:pt idx="10">
                  <c:v>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8698048"/>
        <c:axId val="1468700528"/>
      </c:lineChart>
      <c:catAx>
        <c:axId val="14686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700528"/>
        <c:crosses val="autoZero"/>
        <c:auto val="1"/>
        <c:lblAlgn val="ctr"/>
        <c:lblOffset val="100"/>
        <c:noMultiLvlLbl val="0"/>
      </c:catAx>
      <c:valAx>
        <c:axId val="146870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69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10</xdr:row>
      <xdr:rowOff>196850</xdr:rowOff>
    </xdr:from>
    <xdr:to>
      <xdr:col>6</xdr:col>
      <xdr:colOff>622300</xdr:colOff>
      <xdr:row>26</xdr:row>
      <xdr:rowOff>165100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10</xdr:row>
      <xdr:rowOff>196850</xdr:rowOff>
    </xdr:from>
    <xdr:to>
      <xdr:col>14</xdr:col>
      <xdr:colOff>736600</xdr:colOff>
      <xdr:row>26</xdr:row>
      <xdr:rowOff>190500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1" displayName="List1" ref="A8:D11" totalsRowShown="0" headerRowDxfId="7" dataDxfId="5" headerRowBorderDxfId="6" totalsRowBorderDxfId="4">
  <autoFilter ref="A8:D11"/>
  <tableColumns count="4">
    <tableColumn id="1" name="Päivä *" dataDxfId="3"/>
    <tableColumn id="2" name="Versio *" dataDxfId="2"/>
    <tableColumn id="3" name="Kuvaus *" dataDxfId="1"/>
    <tableColumn id="4" name="Tekijä *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topLeftCell="A7" zoomScale="110" zoomScaleNormal="110" zoomScalePageLayoutView="110" workbookViewId="0">
      <selection activeCell="G2" sqref="G2"/>
    </sheetView>
  </sheetViews>
  <sheetFormatPr baseColWidth="10" defaultRowHeight="16" x14ac:dyDescent="0.2"/>
  <cols>
    <col min="1" max="1" width="3.6640625" customWidth="1"/>
    <col min="2" max="2" width="91.33203125" customWidth="1"/>
  </cols>
  <sheetData>
    <row r="1" spans="2:9" ht="64" customHeight="1" x14ac:dyDescent="0.2">
      <c r="B1" s="20" t="s">
        <v>92</v>
      </c>
      <c r="C1" s="21"/>
      <c r="D1" s="21"/>
      <c r="E1" s="21"/>
      <c r="F1" s="21"/>
      <c r="G1" s="21"/>
      <c r="H1" s="21"/>
      <c r="I1" s="21"/>
    </row>
    <row r="2" spans="2:9" ht="48" customHeight="1" x14ac:dyDescent="0.2">
      <c r="B2" s="22" t="s">
        <v>67</v>
      </c>
    </row>
    <row r="3" spans="2:9" x14ac:dyDescent="0.2">
      <c r="B3" s="80" t="s">
        <v>0</v>
      </c>
    </row>
    <row r="4" spans="2:9" ht="15" customHeight="1" x14ac:dyDescent="0.2">
      <c r="B4" s="81" t="s">
        <v>66</v>
      </c>
    </row>
    <row r="5" spans="2:9" x14ac:dyDescent="0.2">
      <c r="B5" s="82"/>
    </row>
    <row r="6" spans="2:9" x14ac:dyDescent="0.2">
      <c r="B6" s="83" t="s">
        <v>63</v>
      </c>
    </row>
    <row r="7" spans="2:9" ht="34" customHeight="1" x14ac:dyDescent="0.2">
      <c r="B7" s="81" t="s">
        <v>68</v>
      </c>
    </row>
    <row r="8" spans="2:9" x14ac:dyDescent="0.2">
      <c r="B8" s="82"/>
    </row>
    <row r="9" spans="2:9" x14ac:dyDescent="0.2">
      <c r="B9" s="83" t="s">
        <v>38</v>
      </c>
    </row>
    <row r="10" spans="2:9" ht="32" customHeight="1" x14ac:dyDescent="0.2">
      <c r="B10" s="81" t="s">
        <v>50</v>
      </c>
    </row>
    <row r="11" spans="2:9" x14ac:dyDescent="0.2">
      <c r="B11" s="82"/>
    </row>
    <row r="12" spans="2:9" x14ac:dyDescent="0.2">
      <c r="B12" s="84" t="s">
        <v>26</v>
      </c>
    </row>
    <row r="13" spans="2:9" ht="36" customHeight="1" x14ac:dyDescent="0.2">
      <c r="B13" s="81" t="s">
        <v>39</v>
      </c>
    </row>
    <row r="14" spans="2:9" ht="29" customHeight="1" x14ac:dyDescent="0.2">
      <c r="B14" s="81" t="s">
        <v>69</v>
      </c>
    </row>
    <row r="15" spans="2:9" x14ac:dyDescent="0.2">
      <c r="B15" s="85" t="s">
        <v>40</v>
      </c>
    </row>
    <row r="16" spans="2:9" x14ac:dyDescent="0.2">
      <c r="B16" s="85" t="s">
        <v>90</v>
      </c>
    </row>
    <row r="17" spans="2:2" x14ac:dyDescent="0.2">
      <c r="B17" s="82"/>
    </row>
    <row r="18" spans="2:2" x14ac:dyDescent="0.2">
      <c r="B18" s="84" t="s">
        <v>27</v>
      </c>
    </row>
    <row r="19" spans="2:2" x14ac:dyDescent="0.2">
      <c r="B19" s="82" t="s">
        <v>51</v>
      </c>
    </row>
    <row r="20" spans="2:2" x14ac:dyDescent="0.2">
      <c r="B20" s="82" t="s">
        <v>41</v>
      </c>
    </row>
    <row r="21" spans="2:2" x14ac:dyDescent="0.2">
      <c r="B21" s="82"/>
    </row>
    <row r="22" spans="2:2" x14ac:dyDescent="0.2">
      <c r="B22" s="86" t="s">
        <v>87</v>
      </c>
    </row>
    <row r="23" spans="2:2" ht="32" x14ac:dyDescent="0.2">
      <c r="B23" s="87" t="s">
        <v>70</v>
      </c>
    </row>
    <row r="24" spans="2:2" x14ac:dyDescent="0.2">
      <c r="B24" s="82"/>
    </row>
    <row r="25" spans="2:2" x14ac:dyDescent="0.2">
      <c r="B25" s="84" t="s">
        <v>88</v>
      </c>
    </row>
    <row r="26" spans="2:2" x14ac:dyDescent="0.2">
      <c r="B26" s="88" t="s">
        <v>65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showGridLines="0" topLeftCell="A3" workbookViewId="0">
      <selection activeCell="B1" sqref="B1:N1"/>
    </sheetView>
  </sheetViews>
  <sheetFormatPr baseColWidth="10" defaultRowHeight="16" x14ac:dyDescent="0.2"/>
  <cols>
    <col min="1" max="1" width="4.6640625" customWidth="1"/>
    <col min="2" max="2" width="33.33203125" customWidth="1"/>
  </cols>
  <sheetData>
    <row r="1" spans="2:14" ht="70" customHeight="1" x14ac:dyDescent="0.2">
      <c r="B1" s="142" t="s">
        <v>42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3" spans="2:14" x14ac:dyDescent="0.2">
      <c r="B3" s="75" t="s">
        <v>37</v>
      </c>
      <c r="C3" s="76">
        <f>'2. Nykytila jatkuu'!C3</f>
        <v>2017</v>
      </c>
      <c r="D3" s="76">
        <f>'2. Nykytila jatkuu'!D3</f>
        <v>2018</v>
      </c>
      <c r="E3" s="76">
        <f>'2. Nykytila jatkuu'!E3</f>
        <v>2019</v>
      </c>
      <c r="F3" s="76">
        <f>'2. Nykytila jatkuu'!F3</f>
        <v>2020</v>
      </c>
      <c r="G3" s="76">
        <f>'2. Nykytila jatkuu'!G3</f>
        <v>2021</v>
      </c>
      <c r="H3" s="76">
        <f>'2. Nykytila jatkuu'!H3</f>
        <v>2022</v>
      </c>
      <c r="I3" s="76">
        <f>'2. Nykytila jatkuu'!I3</f>
        <v>2023</v>
      </c>
      <c r="J3" s="76">
        <f>'2. Nykytila jatkuu'!J3</f>
        <v>2024</v>
      </c>
      <c r="K3" s="76">
        <f>'2. Nykytila jatkuu'!K3</f>
        <v>2025</v>
      </c>
      <c r="L3" s="76">
        <f>'2. Nykytila jatkuu'!L3</f>
        <v>2026</v>
      </c>
      <c r="M3" s="76">
        <f>'2. Nykytila jatkuu'!M3</f>
        <v>2027</v>
      </c>
      <c r="N3" s="77" t="str">
        <f>'2. Nykytila jatkuu'!N3</f>
        <v>Yhteensä</v>
      </c>
    </row>
    <row r="4" spans="2:14" x14ac:dyDescent="0.2">
      <c r="B4" s="78" t="s">
        <v>43</v>
      </c>
      <c r="C4" s="79">
        <f>'2. Nykytila jatkuu'!C38</f>
        <v>20</v>
      </c>
      <c r="D4" s="79">
        <f>'2. Nykytila jatkuu'!D38</f>
        <v>6</v>
      </c>
      <c r="E4" s="79">
        <f>'2. Nykytila jatkuu'!E38</f>
        <v>-19</v>
      </c>
      <c r="F4" s="79">
        <f>'2. Nykytila jatkuu'!F38</f>
        <v>8</v>
      </c>
      <c r="G4" s="79">
        <f>'2. Nykytila jatkuu'!G38</f>
        <v>2</v>
      </c>
      <c r="H4" s="79">
        <f>'2. Nykytila jatkuu'!H38</f>
        <v>0</v>
      </c>
      <c r="I4" s="79">
        <f>'2. Nykytila jatkuu'!I38</f>
        <v>0</v>
      </c>
      <c r="J4" s="79">
        <f>'2. Nykytila jatkuu'!J38</f>
        <v>0</v>
      </c>
      <c r="K4" s="79">
        <f>'2. Nykytila jatkuu'!K38</f>
        <v>0</v>
      </c>
      <c r="L4" s="79">
        <f>'2. Nykytila jatkuu'!L38</f>
        <v>0</v>
      </c>
      <c r="M4" s="79">
        <f>'2. Nykytila jatkuu'!M38</f>
        <v>0</v>
      </c>
      <c r="N4" s="79">
        <f>'2. Nykytila jatkuu'!N38</f>
        <v>17</v>
      </c>
    </row>
    <row r="5" spans="2:14" x14ac:dyDescent="0.2">
      <c r="B5" s="78" t="s">
        <v>28</v>
      </c>
      <c r="C5" s="79">
        <f>'3.1 Hankkeen kustannukset'!C25</f>
        <v>15</v>
      </c>
      <c r="D5" s="79">
        <f>'3.1 Hankkeen kustannukset'!D25</f>
        <v>12</v>
      </c>
      <c r="E5" s="79">
        <f>'3.1 Hankkeen kustannukset'!E25</f>
        <v>0</v>
      </c>
      <c r="F5" s="79">
        <f>'3.1 Hankkeen kustannukset'!F25</f>
        <v>8</v>
      </c>
      <c r="G5" s="79">
        <f>'3.1 Hankkeen kustannukset'!G25</f>
        <v>4</v>
      </c>
      <c r="H5" s="79">
        <f>'3.1 Hankkeen kustannukset'!H25</f>
        <v>0</v>
      </c>
      <c r="I5" s="79">
        <f>'3.1 Hankkeen kustannukset'!I25</f>
        <v>0</v>
      </c>
      <c r="J5" s="79">
        <f>'3.1 Hankkeen kustannukset'!J25</f>
        <v>0</v>
      </c>
      <c r="K5" s="79">
        <f>'3.1 Hankkeen kustannukset'!K25</f>
        <v>0</v>
      </c>
      <c r="L5" s="79">
        <f>'3.1 Hankkeen kustannukset'!L25</f>
        <v>0</v>
      </c>
      <c r="M5" s="79">
        <f>'3.1 Hankkeen kustannukset'!M25</f>
        <v>0</v>
      </c>
      <c r="N5" s="79">
        <f>'3.1 Hankkeen kustannukset'!N25</f>
        <v>49</v>
      </c>
    </row>
    <row r="6" spans="2:14" x14ac:dyDescent="0.2">
      <c r="B6" s="78" t="s">
        <v>44</v>
      </c>
      <c r="C6" s="79">
        <f>'3.2 Käytönaikaiset kustannukset'!C34</f>
        <v>15</v>
      </c>
      <c r="D6" s="79">
        <f>'3.2 Käytönaikaiset kustannukset'!D34</f>
        <v>6</v>
      </c>
      <c r="E6" s="79">
        <f>'3.2 Käytönaikaiset kustannukset'!E34</f>
        <v>0</v>
      </c>
      <c r="F6" s="79">
        <f>'3.2 Käytönaikaiset kustannukset'!F34</f>
        <v>8</v>
      </c>
      <c r="G6" s="79">
        <f>'3.2 Käytönaikaiset kustannukset'!G34</f>
        <v>2</v>
      </c>
      <c r="H6" s="79">
        <f>'3.2 Käytönaikaiset kustannukset'!H34</f>
        <v>0</v>
      </c>
      <c r="I6" s="79">
        <f>'3.2 Käytönaikaiset kustannukset'!I34</f>
        <v>0</v>
      </c>
      <c r="J6" s="79">
        <f>'3.2 Käytönaikaiset kustannukset'!J34</f>
        <v>0</v>
      </c>
      <c r="K6" s="79">
        <f>'3.2 Käytönaikaiset kustannukset'!K34</f>
        <v>0</v>
      </c>
      <c r="L6" s="79">
        <f>'3.2 Käytönaikaiset kustannukset'!L34</f>
        <v>0</v>
      </c>
      <c r="M6" s="79">
        <f>'3.2 Käytönaikaiset kustannukset'!M34</f>
        <v>0</v>
      </c>
      <c r="N6" s="79">
        <f>'3.2 Käytönaikaiset kustannukset'!N34</f>
        <v>36</v>
      </c>
    </row>
    <row r="7" spans="2:14" x14ac:dyDescent="0.2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2:14" x14ac:dyDescent="0.2">
      <c r="B8" s="75" t="s">
        <v>23</v>
      </c>
      <c r="C8" s="76">
        <f>'2. Nykytila jatkuu'!C3</f>
        <v>2017</v>
      </c>
      <c r="D8" s="76">
        <f>'2. Nykytila jatkuu'!D3</f>
        <v>2018</v>
      </c>
      <c r="E8" s="76">
        <f>'2. Nykytila jatkuu'!E3</f>
        <v>2019</v>
      </c>
      <c r="F8" s="76">
        <f>'2. Nykytila jatkuu'!F3</f>
        <v>2020</v>
      </c>
      <c r="G8" s="76">
        <f>'2. Nykytila jatkuu'!G3</f>
        <v>2021</v>
      </c>
      <c r="H8" s="76">
        <f>'2. Nykytila jatkuu'!H3</f>
        <v>2022</v>
      </c>
      <c r="I8" s="76">
        <f>'2. Nykytila jatkuu'!I3</f>
        <v>2023</v>
      </c>
      <c r="J8" s="76">
        <f>'2. Nykytila jatkuu'!J3</f>
        <v>2024</v>
      </c>
      <c r="K8" s="76">
        <f>'2. Nykytila jatkuu'!K3</f>
        <v>2025</v>
      </c>
      <c r="L8" s="76">
        <f>'2. Nykytila jatkuu'!L3</f>
        <v>2026</v>
      </c>
      <c r="M8" s="76">
        <f>'2. Nykytila jatkuu'!M3</f>
        <v>2027</v>
      </c>
      <c r="N8" s="77" t="str">
        <f>'2. Nykytila jatkuu'!N3</f>
        <v>Yhteensä</v>
      </c>
    </row>
    <row r="9" spans="2:14" x14ac:dyDescent="0.2">
      <c r="B9" s="78" t="s">
        <v>43</v>
      </c>
      <c r="C9" s="79">
        <f>'2. Nykytila jatkuu'!C35</f>
        <v>5</v>
      </c>
      <c r="D9" s="79">
        <f>'2. Nykytila jatkuu'!D35</f>
        <v>0</v>
      </c>
      <c r="E9" s="79">
        <f>'2. Nykytila jatkuu'!E35</f>
        <v>20</v>
      </c>
      <c r="F9" s="79">
        <f>'2. Nykytila jatkuu'!F35</f>
        <v>0</v>
      </c>
      <c r="G9" s="79">
        <f>'2. Nykytila jatkuu'!G35</f>
        <v>0</v>
      </c>
      <c r="H9" s="79">
        <f>'2. Nykytila jatkuu'!H35</f>
        <v>0</v>
      </c>
      <c r="I9" s="79">
        <f>'2. Nykytila jatkuu'!I35</f>
        <v>0</v>
      </c>
      <c r="J9" s="79">
        <f>'2. Nykytila jatkuu'!J35</f>
        <v>0</v>
      </c>
      <c r="K9" s="79">
        <f>'2. Nykytila jatkuu'!K35</f>
        <v>0</v>
      </c>
      <c r="L9" s="79">
        <f>'2. Nykytila jatkuu'!L35</f>
        <v>0</v>
      </c>
      <c r="M9" s="79">
        <f>'2. Nykytila jatkuu'!M35</f>
        <v>0</v>
      </c>
      <c r="N9" s="79">
        <f>'2. Nykytila jatkuu'!N35</f>
        <v>25</v>
      </c>
    </row>
    <row r="10" spans="2:14" x14ac:dyDescent="0.2">
      <c r="B10" s="78" t="s">
        <v>89</v>
      </c>
      <c r="C10" s="79">
        <f>'4. Hyödyt'!C27</f>
        <v>25</v>
      </c>
      <c r="D10" s="79">
        <f>'4. Hyödyt'!D27</f>
        <v>24</v>
      </c>
      <c r="E10" s="79">
        <f>'4. Hyödyt'!E27</f>
        <v>0</v>
      </c>
      <c r="F10" s="79">
        <f>'4. Hyödyt'!F27</f>
        <v>16</v>
      </c>
      <c r="G10" s="79">
        <f>'4. Hyödyt'!G27</f>
        <v>8</v>
      </c>
      <c r="H10" s="79">
        <f>'4. Hyödyt'!H27</f>
        <v>0</v>
      </c>
      <c r="I10" s="79">
        <f>'4. Hyödyt'!I27</f>
        <v>0</v>
      </c>
      <c r="J10" s="79">
        <f>'4. Hyödyt'!J27</f>
        <v>0</v>
      </c>
      <c r="K10" s="79">
        <f>'4. Hyödyt'!K27</f>
        <v>5</v>
      </c>
      <c r="L10" s="79">
        <f>'4. Hyödyt'!L27</f>
        <v>2</v>
      </c>
      <c r="M10" s="79">
        <f>'4. Hyödyt'!M27</f>
        <v>4</v>
      </c>
      <c r="N10" s="79">
        <f>'4. Hyödyt'!N27</f>
        <v>84</v>
      </c>
    </row>
  </sheetData>
  <mergeCells count="1">
    <mergeCell ref="B1:N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opLeftCell="A16" workbookViewId="0">
      <selection activeCell="B29" sqref="B29"/>
    </sheetView>
  </sheetViews>
  <sheetFormatPr baseColWidth="10" defaultRowHeight="16" x14ac:dyDescent="0.2"/>
  <cols>
    <col min="1" max="1" width="4.6640625" customWidth="1"/>
    <col min="2" max="2" width="31.1640625" customWidth="1"/>
  </cols>
  <sheetData>
    <row r="1" spans="1:17" ht="70" customHeight="1" x14ac:dyDescent="0.2">
      <c r="B1" s="142" t="s">
        <v>71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7" ht="17" thickBot="1" x14ac:dyDescent="0.25"/>
    <row r="3" spans="1:17" x14ac:dyDescent="0.2">
      <c r="B3" s="38" t="s">
        <v>17</v>
      </c>
      <c r="C3" s="39">
        <v>2017</v>
      </c>
      <c r="D3" s="39">
        <v>2018</v>
      </c>
      <c r="E3" s="39">
        <v>2019</v>
      </c>
      <c r="F3" s="39">
        <v>2020</v>
      </c>
      <c r="G3" s="39">
        <v>2021</v>
      </c>
      <c r="H3" s="39">
        <v>2022</v>
      </c>
      <c r="I3" s="39">
        <v>2023</v>
      </c>
      <c r="J3" s="39">
        <v>2024</v>
      </c>
      <c r="K3" s="39">
        <v>2025</v>
      </c>
      <c r="L3" s="39">
        <v>2026</v>
      </c>
      <c r="M3" s="40">
        <v>2027</v>
      </c>
      <c r="N3" s="41" t="s">
        <v>14</v>
      </c>
    </row>
    <row r="4" spans="1:17" x14ac:dyDescent="0.2">
      <c r="B4" s="93" t="s">
        <v>11</v>
      </c>
      <c r="C4" s="42">
        <v>5</v>
      </c>
      <c r="D4" s="42"/>
      <c r="E4" s="42">
        <v>1</v>
      </c>
      <c r="F4" s="42"/>
      <c r="G4" s="42"/>
      <c r="H4" s="42"/>
      <c r="I4" s="42"/>
      <c r="J4" s="42"/>
      <c r="K4" s="42"/>
      <c r="L4" s="42"/>
      <c r="M4" s="43"/>
      <c r="N4" s="44">
        <f>SUM(C4:M4)</f>
        <v>6</v>
      </c>
    </row>
    <row r="5" spans="1:17" x14ac:dyDescent="0.2">
      <c r="B5" s="93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4">
        <f>SUM(C5:M5)</f>
        <v>0</v>
      </c>
    </row>
    <row r="6" spans="1:17" ht="17" thickBot="1" x14ac:dyDescent="0.25">
      <c r="B6" s="45" t="s">
        <v>13</v>
      </c>
      <c r="C6" s="89">
        <f>SUM(C4:C5)</f>
        <v>5</v>
      </c>
      <c r="D6" s="89">
        <f t="shared" ref="D6:N6" si="0">SUM(D4:D5)</f>
        <v>0</v>
      </c>
      <c r="E6" s="89">
        <f t="shared" si="0"/>
        <v>1</v>
      </c>
      <c r="F6" s="89">
        <f t="shared" si="0"/>
        <v>0</v>
      </c>
      <c r="G6" s="89">
        <f t="shared" si="0"/>
        <v>0</v>
      </c>
      <c r="H6" s="89">
        <f t="shared" si="0"/>
        <v>0</v>
      </c>
      <c r="I6" s="89">
        <f t="shared" si="0"/>
        <v>0</v>
      </c>
      <c r="J6" s="89">
        <f t="shared" si="0"/>
        <v>0</v>
      </c>
      <c r="K6" s="89">
        <f t="shared" si="0"/>
        <v>0</v>
      </c>
      <c r="L6" s="89">
        <f t="shared" si="0"/>
        <v>0</v>
      </c>
      <c r="M6" s="89">
        <f t="shared" si="0"/>
        <v>0</v>
      </c>
      <c r="N6" s="90">
        <f t="shared" si="0"/>
        <v>6</v>
      </c>
    </row>
    <row r="7" spans="1:17" ht="17" thickBot="1" x14ac:dyDescent="0.25">
      <c r="A7" s="91"/>
      <c r="B7" s="92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91"/>
      <c r="P7" s="91"/>
    </row>
    <row r="8" spans="1:17" x14ac:dyDescent="0.2">
      <c r="B8" s="98" t="s">
        <v>22</v>
      </c>
      <c r="C8" s="105">
        <v>2017</v>
      </c>
      <c r="D8" s="105">
        <v>2018</v>
      </c>
      <c r="E8" s="105">
        <v>2019</v>
      </c>
      <c r="F8" s="105">
        <v>2020</v>
      </c>
      <c r="G8" s="105">
        <v>2021</v>
      </c>
      <c r="H8" s="105">
        <v>2022</v>
      </c>
      <c r="I8" s="105">
        <v>2023</v>
      </c>
      <c r="J8" s="105">
        <v>2024</v>
      </c>
      <c r="K8" s="105">
        <v>2025</v>
      </c>
      <c r="L8" s="105">
        <v>2026</v>
      </c>
      <c r="M8" s="106">
        <v>2027</v>
      </c>
      <c r="N8" s="107" t="s">
        <v>14</v>
      </c>
    </row>
    <row r="9" spans="1:17" x14ac:dyDescent="0.2">
      <c r="B9" s="120" t="s">
        <v>11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21">
        <f>SUM(C9:M9)</f>
        <v>0</v>
      </c>
    </row>
    <row r="10" spans="1:17" x14ac:dyDescent="0.2">
      <c r="B10" s="120" t="s">
        <v>12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121">
        <f>SUM(C10:M10)</f>
        <v>0</v>
      </c>
    </row>
    <row r="11" spans="1:17" ht="17" thickBot="1" x14ac:dyDescent="0.25">
      <c r="B11" s="102" t="s">
        <v>13</v>
      </c>
      <c r="C11" s="103">
        <f>SUM(C9:C10)</f>
        <v>0</v>
      </c>
      <c r="D11" s="103">
        <f t="shared" ref="D11:N11" si="1">SUM(D9:D10)</f>
        <v>0</v>
      </c>
      <c r="E11" s="103">
        <f t="shared" si="1"/>
        <v>0</v>
      </c>
      <c r="F11" s="103">
        <f t="shared" si="1"/>
        <v>0</v>
      </c>
      <c r="G11" s="103">
        <f t="shared" si="1"/>
        <v>0</v>
      </c>
      <c r="H11" s="103">
        <f t="shared" si="1"/>
        <v>0</v>
      </c>
      <c r="I11" s="103">
        <f t="shared" si="1"/>
        <v>0</v>
      </c>
      <c r="J11" s="103">
        <f t="shared" si="1"/>
        <v>0</v>
      </c>
      <c r="K11" s="103">
        <f t="shared" si="1"/>
        <v>0</v>
      </c>
      <c r="L11" s="103">
        <f t="shared" si="1"/>
        <v>0</v>
      </c>
      <c r="M11" s="103">
        <f t="shared" si="1"/>
        <v>0</v>
      </c>
      <c r="N11" s="104">
        <f t="shared" si="1"/>
        <v>0</v>
      </c>
    </row>
    <row r="12" spans="1:17" ht="17" thickBot="1" x14ac:dyDescent="0.2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23"/>
    </row>
    <row r="13" spans="1:17" x14ac:dyDescent="0.2">
      <c r="B13" s="98" t="s">
        <v>15</v>
      </c>
      <c r="C13" s="99">
        <v>2017</v>
      </c>
      <c r="D13" s="99">
        <v>2018</v>
      </c>
      <c r="E13" s="99">
        <v>2019</v>
      </c>
      <c r="F13" s="99">
        <v>2020</v>
      </c>
      <c r="G13" s="99">
        <v>2021</v>
      </c>
      <c r="H13" s="99">
        <v>2022</v>
      </c>
      <c r="I13" s="99">
        <v>2023</v>
      </c>
      <c r="J13" s="99">
        <v>2024</v>
      </c>
      <c r="K13" s="99">
        <v>2025</v>
      </c>
      <c r="L13" s="99">
        <v>2026</v>
      </c>
      <c r="M13" s="99">
        <v>2027</v>
      </c>
      <c r="N13" s="107" t="s">
        <v>14</v>
      </c>
    </row>
    <row r="14" spans="1:17" x14ac:dyDescent="0.2">
      <c r="B14" s="120" t="s">
        <v>16</v>
      </c>
      <c r="C14" s="42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121">
        <f>SUM(C14:M14)</f>
        <v>5</v>
      </c>
      <c r="Q14" s="122"/>
    </row>
    <row r="15" spans="1:17" x14ac:dyDescent="0.2">
      <c r="B15" s="120" t="s">
        <v>85</v>
      </c>
      <c r="C15" s="42"/>
      <c r="D15" s="42">
        <v>6</v>
      </c>
      <c r="E15" s="42"/>
      <c r="F15" s="42"/>
      <c r="G15" s="42">
        <v>2</v>
      </c>
      <c r="H15" s="42"/>
      <c r="I15" s="42"/>
      <c r="J15" s="42"/>
      <c r="K15" s="42"/>
      <c r="L15" s="42"/>
      <c r="M15" s="42"/>
      <c r="N15" s="101">
        <f>SUM(C15:M15)</f>
        <v>8</v>
      </c>
      <c r="Q15" s="122"/>
    </row>
    <row r="16" spans="1:17" ht="17" thickBot="1" x14ac:dyDescent="0.25">
      <c r="B16" s="102" t="s">
        <v>13</v>
      </c>
      <c r="C16" s="103">
        <f>SUM(C14:C15)</f>
        <v>5</v>
      </c>
      <c r="D16" s="103">
        <f t="shared" ref="D16:N16" si="2">SUM(D14:D15)</f>
        <v>6</v>
      </c>
      <c r="E16" s="103">
        <f t="shared" si="2"/>
        <v>0</v>
      </c>
      <c r="F16" s="103">
        <f t="shared" si="2"/>
        <v>0</v>
      </c>
      <c r="G16" s="103">
        <f t="shared" si="2"/>
        <v>2</v>
      </c>
      <c r="H16" s="103">
        <f t="shared" si="2"/>
        <v>0</v>
      </c>
      <c r="I16" s="103">
        <f t="shared" si="2"/>
        <v>0</v>
      </c>
      <c r="J16" s="103">
        <f t="shared" si="2"/>
        <v>0</v>
      </c>
      <c r="K16" s="103">
        <f t="shared" si="2"/>
        <v>0</v>
      </c>
      <c r="L16" s="103">
        <f t="shared" si="2"/>
        <v>0</v>
      </c>
      <c r="M16" s="103">
        <f t="shared" si="2"/>
        <v>0</v>
      </c>
      <c r="N16" s="104">
        <f t="shared" si="2"/>
        <v>13</v>
      </c>
      <c r="Q16" s="122"/>
    </row>
    <row r="17" spans="2:14" s="96" customFormat="1" ht="17" thickBot="1" x14ac:dyDescent="0.25">
      <c r="B17" s="55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2:14" x14ac:dyDescent="0.2">
      <c r="B18" s="98" t="s">
        <v>83</v>
      </c>
      <c r="C18" s="105">
        <v>2017</v>
      </c>
      <c r="D18" s="105">
        <v>2018</v>
      </c>
      <c r="E18" s="105">
        <v>2019</v>
      </c>
      <c r="F18" s="105">
        <v>2020</v>
      </c>
      <c r="G18" s="105">
        <v>2021</v>
      </c>
      <c r="H18" s="105">
        <v>2022</v>
      </c>
      <c r="I18" s="105">
        <v>2023</v>
      </c>
      <c r="J18" s="105">
        <v>2024</v>
      </c>
      <c r="K18" s="105">
        <v>2025</v>
      </c>
      <c r="L18" s="105">
        <v>2026</v>
      </c>
      <c r="M18" s="106">
        <v>2027</v>
      </c>
      <c r="N18" s="107" t="s">
        <v>14</v>
      </c>
    </row>
    <row r="19" spans="2:14" ht="17" thickBot="1" x14ac:dyDescent="0.25">
      <c r="B19" s="108"/>
      <c r="C19" s="109">
        <v>5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N19" s="111">
        <f>SUM(C19:M19)</f>
        <v>5</v>
      </c>
    </row>
    <row r="20" spans="2:14" s="91" customFormat="1" ht="17" thickBot="1" x14ac:dyDescent="0.25">
      <c r="B20" s="92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2:14" x14ac:dyDescent="0.2">
      <c r="B21" s="98" t="s">
        <v>84</v>
      </c>
      <c r="C21" s="112">
        <v>2017</v>
      </c>
      <c r="D21" s="112">
        <v>2018</v>
      </c>
      <c r="E21" s="112">
        <v>2019</v>
      </c>
      <c r="F21" s="112">
        <v>2020</v>
      </c>
      <c r="G21" s="112">
        <v>2021</v>
      </c>
      <c r="H21" s="112">
        <v>2022</v>
      </c>
      <c r="I21" s="112">
        <v>2023</v>
      </c>
      <c r="J21" s="112">
        <v>2024</v>
      </c>
      <c r="K21" s="112">
        <v>2025</v>
      </c>
      <c r="L21" s="112">
        <v>2026</v>
      </c>
      <c r="M21" s="113">
        <v>2027</v>
      </c>
      <c r="N21" s="114" t="s">
        <v>14</v>
      </c>
    </row>
    <row r="22" spans="2:14" ht="17" thickBot="1" x14ac:dyDescent="0.25">
      <c r="B22" s="115"/>
      <c r="C22" s="116">
        <v>5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119">
        <f>SUM(C22:M22)</f>
        <v>5</v>
      </c>
    </row>
    <row r="23" spans="2:14" ht="17" thickBot="1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2:14" x14ac:dyDescent="0.2">
      <c r="B24" s="98" t="s">
        <v>80</v>
      </c>
      <c r="C24" s="124">
        <v>2017</v>
      </c>
      <c r="D24" s="124">
        <v>2018</v>
      </c>
      <c r="E24" s="124">
        <v>2019</v>
      </c>
      <c r="F24" s="124">
        <v>2020</v>
      </c>
      <c r="G24" s="124">
        <v>2021</v>
      </c>
      <c r="H24" s="124">
        <v>2022</v>
      </c>
      <c r="I24" s="124">
        <v>2023</v>
      </c>
      <c r="J24" s="124">
        <v>2024</v>
      </c>
      <c r="K24" s="124">
        <v>2025</v>
      </c>
      <c r="L24" s="124">
        <v>2026</v>
      </c>
      <c r="M24" s="125">
        <v>2027</v>
      </c>
      <c r="N24" s="107" t="s">
        <v>14</v>
      </c>
    </row>
    <row r="25" spans="2:14" ht="17" thickBot="1" x14ac:dyDescent="0.25">
      <c r="B25" s="108"/>
      <c r="C25" s="109">
        <v>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26">
        <f>SUM(C25:M25)</f>
        <v>5</v>
      </c>
    </row>
    <row r="26" spans="2:14" s="91" customFormat="1" ht="17" thickBot="1" x14ac:dyDescent="0.25">
      <c r="B26" s="92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14" x14ac:dyDescent="0.2">
      <c r="B27" s="98" t="s">
        <v>18</v>
      </c>
      <c r="C27" s="124">
        <v>2017</v>
      </c>
      <c r="D27" s="124">
        <v>2018</v>
      </c>
      <c r="E27" s="124">
        <v>2019</v>
      </c>
      <c r="F27" s="124">
        <v>2020</v>
      </c>
      <c r="G27" s="124">
        <v>2021</v>
      </c>
      <c r="H27" s="124">
        <v>2022</v>
      </c>
      <c r="I27" s="124">
        <v>2023</v>
      </c>
      <c r="J27" s="124">
        <v>2024</v>
      </c>
      <c r="K27" s="124">
        <v>2025</v>
      </c>
      <c r="L27" s="124">
        <v>2026</v>
      </c>
      <c r="M27" s="125">
        <v>2027</v>
      </c>
      <c r="N27" s="107" t="s">
        <v>14</v>
      </c>
    </row>
    <row r="28" spans="2:14" x14ac:dyDescent="0.2">
      <c r="B28" s="120" t="s">
        <v>19</v>
      </c>
      <c r="C28" s="42"/>
      <c r="D28" s="42"/>
      <c r="E28" s="42"/>
      <c r="F28" s="42">
        <v>8</v>
      </c>
      <c r="G28" s="42"/>
      <c r="H28" s="42"/>
      <c r="I28" s="42"/>
      <c r="J28" s="42"/>
      <c r="K28" s="42"/>
      <c r="L28" s="42"/>
      <c r="M28" s="42"/>
      <c r="N28" s="127">
        <f>SUM(C28:M28)</f>
        <v>8</v>
      </c>
    </row>
    <row r="29" spans="2:14" x14ac:dyDescent="0.2">
      <c r="B29" s="120" t="s">
        <v>20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101"/>
    </row>
    <row r="30" spans="2:14" ht="17" thickBot="1" x14ac:dyDescent="0.25">
      <c r="B30" s="102" t="s">
        <v>13</v>
      </c>
      <c r="C30" s="103">
        <f>SUM(C28:C29)</f>
        <v>0</v>
      </c>
      <c r="D30" s="103">
        <f t="shared" ref="D30:N30" si="3">SUM(D28:D29)</f>
        <v>0</v>
      </c>
      <c r="E30" s="103">
        <f t="shared" si="3"/>
        <v>0</v>
      </c>
      <c r="F30" s="103">
        <f t="shared" si="3"/>
        <v>8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4">
        <f t="shared" si="3"/>
        <v>8</v>
      </c>
    </row>
    <row r="31" spans="2:14" ht="17" thickBot="1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2:14" ht="17" thickBot="1" x14ac:dyDescent="0.25">
      <c r="B32" s="128" t="s">
        <v>25</v>
      </c>
      <c r="C32" s="129">
        <f xml:space="preserve"> SUM(C6, C11, C16, C19, C22, C25, C30)</f>
        <v>25</v>
      </c>
      <c r="D32" s="129">
        <f t="shared" ref="D32:M32" si="4" xml:space="preserve"> SUM(D6, D11, D16, D19, D22, D25, D30)</f>
        <v>6</v>
      </c>
      <c r="E32" s="129">
        <f t="shared" si="4"/>
        <v>1</v>
      </c>
      <c r="F32" s="129">
        <f t="shared" si="4"/>
        <v>8</v>
      </c>
      <c r="G32" s="129">
        <f t="shared" si="4"/>
        <v>2</v>
      </c>
      <c r="H32" s="129">
        <f t="shared" si="4"/>
        <v>0</v>
      </c>
      <c r="I32" s="129">
        <f t="shared" si="4"/>
        <v>0</v>
      </c>
      <c r="J32" s="129">
        <f t="shared" si="4"/>
        <v>0</v>
      </c>
      <c r="K32" s="129">
        <f t="shared" si="4"/>
        <v>0</v>
      </c>
      <c r="L32" s="129">
        <f t="shared" si="4"/>
        <v>0</v>
      </c>
      <c r="M32" s="129">
        <f t="shared" si="4"/>
        <v>0</v>
      </c>
      <c r="N32" s="130">
        <f xml:space="preserve"> SUM(N6, N11, N16, N19, N22, N25, N30)</f>
        <v>42</v>
      </c>
    </row>
    <row r="33" spans="2:14" ht="17" thickBot="1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2:14" x14ac:dyDescent="0.2">
      <c r="B34" s="57" t="s">
        <v>23</v>
      </c>
      <c r="C34" s="49">
        <v>2017</v>
      </c>
      <c r="D34" s="49">
        <v>2018</v>
      </c>
      <c r="E34" s="49">
        <v>2019</v>
      </c>
      <c r="F34" s="49">
        <v>2020</v>
      </c>
      <c r="G34" s="49">
        <v>2021</v>
      </c>
      <c r="H34" s="49">
        <v>2022</v>
      </c>
      <c r="I34" s="49">
        <v>2023</v>
      </c>
      <c r="J34" s="49">
        <v>2024</v>
      </c>
      <c r="K34" s="49">
        <v>2025</v>
      </c>
      <c r="L34" s="49">
        <v>2026</v>
      </c>
      <c r="M34" s="50">
        <v>2027</v>
      </c>
      <c r="N34" s="51" t="s">
        <v>14</v>
      </c>
    </row>
    <row r="35" spans="2:14" ht="17" thickBot="1" x14ac:dyDescent="0.25">
      <c r="B35" s="58" t="s">
        <v>24</v>
      </c>
      <c r="C35" s="52">
        <v>5</v>
      </c>
      <c r="D35" s="52"/>
      <c r="E35" s="52">
        <v>20</v>
      </c>
      <c r="F35" s="52"/>
      <c r="G35" s="52"/>
      <c r="H35" s="52"/>
      <c r="I35" s="52"/>
      <c r="J35" s="52"/>
      <c r="K35" s="52"/>
      <c r="L35" s="52"/>
      <c r="M35" s="53"/>
      <c r="N35" s="54">
        <f>SUM(C35:M35)</f>
        <v>25</v>
      </c>
    </row>
    <row r="36" spans="2:14" ht="17" thickBot="1" x14ac:dyDescent="0.25">
      <c r="B36" s="31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2:14" ht="17" thickBot="1" x14ac:dyDescent="0.25">
      <c r="B37" s="143" t="s">
        <v>48</v>
      </c>
      <c r="C37" s="71">
        <v>2017</v>
      </c>
      <c r="D37" s="71">
        <v>2018</v>
      </c>
      <c r="E37" s="71">
        <v>2019</v>
      </c>
      <c r="F37" s="71">
        <v>2020</v>
      </c>
      <c r="G37" s="71">
        <v>2021</v>
      </c>
      <c r="H37" s="71">
        <v>2022</v>
      </c>
      <c r="I37" s="71">
        <v>2023</v>
      </c>
      <c r="J37" s="71">
        <v>2024</v>
      </c>
      <c r="K37" s="71">
        <v>2025</v>
      </c>
      <c r="L37" s="71">
        <v>2026</v>
      </c>
      <c r="M37" s="71">
        <v>2027</v>
      </c>
      <c r="N37" s="72" t="s">
        <v>14</v>
      </c>
    </row>
    <row r="38" spans="2:14" ht="17" thickBot="1" x14ac:dyDescent="0.25">
      <c r="B38" s="144"/>
      <c r="C38" s="73">
        <f t="shared" ref="C38:L38" si="5">SUM(C32, -C35)</f>
        <v>20</v>
      </c>
      <c r="D38" s="73">
        <f t="shared" si="5"/>
        <v>6</v>
      </c>
      <c r="E38" s="73">
        <f t="shared" si="5"/>
        <v>-19</v>
      </c>
      <c r="F38" s="73">
        <f t="shared" si="5"/>
        <v>8</v>
      </c>
      <c r="G38" s="73">
        <f t="shared" si="5"/>
        <v>2</v>
      </c>
      <c r="H38" s="73">
        <f t="shared" si="5"/>
        <v>0</v>
      </c>
      <c r="I38" s="73">
        <f t="shared" si="5"/>
        <v>0</v>
      </c>
      <c r="J38" s="73">
        <f t="shared" si="5"/>
        <v>0</v>
      </c>
      <c r="K38" s="73">
        <f t="shared" si="5"/>
        <v>0</v>
      </c>
      <c r="L38" s="73">
        <f t="shared" si="5"/>
        <v>0</v>
      </c>
      <c r="M38" s="73">
        <f t="shared" ref="M38" si="6">SUM(M32, -M35)</f>
        <v>0</v>
      </c>
      <c r="N38" s="74">
        <f>SUM(N32, -N35)</f>
        <v>17</v>
      </c>
    </row>
  </sheetData>
  <mergeCells count="2">
    <mergeCell ref="B37:B38"/>
    <mergeCell ref="B1:N1"/>
  </mergeCells>
  <pageMargins left="0.7" right="0.7" top="0.75" bottom="0.75" header="0.3" footer="0.3"/>
  <ignoredErrors>
    <ignoredError sqref="C6 D6:M6 C11:M11 C16:N16 C30:N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P22" sqref="P22"/>
    </sheetView>
  </sheetViews>
  <sheetFormatPr baseColWidth="10" defaultRowHeight="16" x14ac:dyDescent="0.2"/>
  <cols>
    <col min="1" max="1" width="4.6640625" customWidth="1"/>
    <col min="2" max="2" width="33.83203125" customWidth="1"/>
  </cols>
  <sheetData>
    <row r="1" spans="2:14" ht="70" customHeight="1" x14ac:dyDescent="0.2">
      <c r="B1" s="142" t="s">
        <v>28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7" thickBot="1" x14ac:dyDescent="0.25"/>
    <row r="3" spans="2:14" x14ac:dyDescent="0.2">
      <c r="B3" s="38" t="s">
        <v>74</v>
      </c>
      <c r="C3" s="39">
        <v>2017</v>
      </c>
      <c r="D3" s="39">
        <v>2018</v>
      </c>
      <c r="E3" s="39">
        <v>2019</v>
      </c>
      <c r="F3" s="39">
        <v>2020</v>
      </c>
      <c r="G3" s="39">
        <v>2021</v>
      </c>
      <c r="H3" s="39">
        <v>2022</v>
      </c>
      <c r="I3" s="39">
        <v>2023</v>
      </c>
      <c r="J3" s="39">
        <v>2024</v>
      </c>
      <c r="K3" s="39">
        <v>2025</v>
      </c>
      <c r="L3" s="39">
        <v>2026</v>
      </c>
      <c r="M3" s="40">
        <v>2027</v>
      </c>
      <c r="N3" s="41" t="s">
        <v>14</v>
      </c>
    </row>
    <row r="4" spans="2:14" x14ac:dyDescent="0.2">
      <c r="B4" s="93" t="s">
        <v>11</v>
      </c>
      <c r="C4" s="42">
        <v>5</v>
      </c>
      <c r="D4" s="42"/>
      <c r="E4" s="42"/>
      <c r="F4" s="42"/>
      <c r="G4" s="42"/>
      <c r="H4" s="42"/>
      <c r="I4" s="42"/>
      <c r="J4" s="42"/>
      <c r="K4" s="42"/>
      <c r="L4" s="42"/>
      <c r="M4" s="43"/>
      <c r="N4" s="44">
        <f>SUM(C4:M4)</f>
        <v>5</v>
      </c>
    </row>
    <row r="5" spans="2:14" x14ac:dyDescent="0.2">
      <c r="B5" s="93" t="s">
        <v>12</v>
      </c>
      <c r="C5" s="42"/>
      <c r="D5" s="42">
        <v>6</v>
      </c>
      <c r="E5" s="42"/>
      <c r="F5" s="42"/>
      <c r="G5" s="42">
        <v>2</v>
      </c>
      <c r="H5" s="42"/>
      <c r="I5" s="42"/>
      <c r="J5" s="42"/>
      <c r="K5" s="42"/>
      <c r="L5" s="42"/>
      <c r="M5" s="43"/>
      <c r="N5" s="44">
        <f>SUM(C5:M5)</f>
        <v>8</v>
      </c>
    </row>
    <row r="6" spans="2:14" ht="17" thickBot="1" x14ac:dyDescent="0.25">
      <c r="B6" s="45" t="s">
        <v>13</v>
      </c>
      <c r="C6" s="46">
        <f t="shared" ref="C6:N6" si="0">SUM(C4:C5)</f>
        <v>5</v>
      </c>
      <c r="D6" s="46">
        <f t="shared" si="0"/>
        <v>6</v>
      </c>
      <c r="E6" s="46">
        <f t="shared" si="0"/>
        <v>0</v>
      </c>
      <c r="F6" s="46">
        <f t="shared" si="0"/>
        <v>0</v>
      </c>
      <c r="G6" s="46">
        <f t="shared" si="0"/>
        <v>2</v>
      </c>
      <c r="H6" s="46">
        <f t="shared" si="0"/>
        <v>0</v>
      </c>
      <c r="I6" s="46">
        <f t="shared" si="0"/>
        <v>0</v>
      </c>
      <c r="J6" s="46">
        <f t="shared" si="0"/>
        <v>0</v>
      </c>
      <c r="K6" s="46">
        <f t="shared" si="0"/>
        <v>0</v>
      </c>
      <c r="L6" s="46">
        <f t="shared" si="0"/>
        <v>0</v>
      </c>
      <c r="M6" s="46">
        <f t="shared" si="0"/>
        <v>0</v>
      </c>
      <c r="N6" s="47">
        <f t="shared" si="0"/>
        <v>13</v>
      </c>
    </row>
    <row r="7" spans="2:14" ht="17" thickBot="1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2:14" x14ac:dyDescent="0.2">
      <c r="B8" s="57" t="s">
        <v>76</v>
      </c>
      <c r="C8" s="49">
        <v>2017</v>
      </c>
      <c r="D8" s="49">
        <v>2018</v>
      </c>
      <c r="E8" s="49">
        <v>2019</v>
      </c>
      <c r="F8" s="49">
        <v>2020</v>
      </c>
      <c r="G8" s="49">
        <v>2021</v>
      </c>
      <c r="H8" s="49">
        <v>2022</v>
      </c>
      <c r="I8" s="49">
        <v>2023</v>
      </c>
      <c r="J8" s="49">
        <v>2024</v>
      </c>
      <c r="K8" s="49">
        <v>2025</v>
      </c>
      <c r="L8" s="49">
        <v>2026</v>
      </c>
      <c r="M8" s="50">
        <v>2027</v>
      </c>
      <c r="N8" s="51" t="s">
        <v>14</v>
      </c>
    </row>
    <row r="9" spans="2:14" x14ac:dyDescent="0.2">
      <c r="B9" s="138" t="s">
        <v>30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</row>
    <row r="10" spans="2:14" x14ac:dyDescent="0.2">
      <c r="B10" s="138" t="s">
        <v>16</v>
      </c>
      <c r="C10" s="42">
        <v>5</v>
      </c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59">
        <f>SUM(C10:M10)</f>
        <v>5</v>
      </c>
    </row>
    <row r="11" spans="2:14" x14ac:dyDescent="0.2">
      <c r="B11" s="138" t="s">
        <v>75</v>
      </c>
      <c r="C11" s="42"/>
      <c r="D11" s="42">
        <v>6</v>
      </c>
      <c r="E11" s="42"/>
      <c r="F11" s="42"/>
      <c r="G11" s="42">
        <v>2</v>
      </c>
      <c r="H11" s="42"/>
      <c r="I11" s="42"/>
      <c r="J11" s="42"/>
      <c r="K11" s="42"/>
      <c r="L11" s="42"/>
      <c r="M11" s="43"/>
      <c r="N11" s="59">
        <f>SUM(C11:M11)</f>
        <v>8</v>
      </c>
    </row>
    <row r="12" spans="2:14" ht="17" thickBot="1" x14ac:dyDescent="0.25">
      <c r="B12" s="61" t="s">
        <v>13</v>
      </c>
      <c r="C12" s="62">
        <f>SUM(C9:C11)</f>
        <v>5</v>
      </c>
      <c r="D12" s="62">
        <f>SUM(D9:D11)</f>
        <v>6</v>
      </c>
      <c r="E12" s="62">
        <f>SUM(E9:E11)</f>
        <v>0</v>
      </c>
      <c r="F12" s="62">
        <f>SUM(F9:F11)</f>
        <v>0</v>
      </c>
      <c r="G12" s="62">
        <f t="shared" ref="G12:M12" si="1">SUM(G9:G11)</f>
        <v>2</v>
      </c>
      <c r="H12" s="62">
        <f t="shared" si="1"/>
        <v>0</v>
      </c>
      <c r="I12" s="62">
        <f t="shared" si="1"/>
        <v>0</v>
      </c>
      <c r="J12" s="62">
        <f t="shared" si="1"/>
        <v>0</v>
      </c>
      <c r="K12" s="62">
        <f t="shared" si="1"/>
        <v>0</v>
      </c>
      <c r="L12" s="62">
        <f>SUM(L9:L11)</f>
        <v>0</v>
      </c>
      <c r="M12" s="62">
        <f t="shared" si="1"/>
        <v>0</v>
      </c>
      <c r="N12" s="66">
        <f>SUM(N9:N11)</f>
        <v>13</v>
      </c>
    </row>
    <row r="13" spans="2:14" ht="17" thickBot="1" x14ac:dyDescent="0.2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2:14" x14ac:dyDescent="0.2">
      <c r="B14" s="98" t="s">
        <v>77</v>
      </c>
      <c r="C14" s="105">
        <v>2017</v>
      </c>
      <c r="D14" s="105">
        <v>2018</v>
      </c>
      <c r="E14" s="105">
        <v>2019</v>
      </c>
      <c r="F14" s="105">
        <v>2020</v>
      </c>
      <c r="G14" s="105">
        <v>2021</v>
      </c>
      <c r="H14" s="105">
        <v>2022</v>
      </c>
      <c r="I14" s="105">
        <v>2023</v>
      </c>
      <c r="J14" s="105">
        <v>2024</v>
      </c>
      <c r="K14" s="105">
        <v>2025</v>
      </c>
      <c r="L14" s="105">
        <v>2026</v>
      </c>
      <c r="M14" s="106">
        <v>2027</v>
      </c>
      <c r="N14" s="107" t="s">
        <v>14</v>
      </c>
    </row>
    <row r="15" spans="2:14" x14ac:dyDescent="0.2">
      <c r="B15" s="120" t="s">
        <v>80</v>
      </c>
      <c r="C15" s="42">
        <v>5</v>
      </c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121">
        <f>SUM(C15:M15)</f>
        <v>5</v>
      </c>
    </row>
    <row r="16" spans="2:14" x14ac:dyDescent="0.2">
      <c r="B16" s="120" t="s">
        <v>81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121"/>
    </row>
    <row r="17" spans="2:14" ht="17" thickBot="1" x14ac:dyDescent="0.25">
      <c r="B17" s="102" t="s">
        <v>13</v>
      </c>
      <c r="C17" s="131">
        <f>SUM(C15:C16)</f>
        <v>5</v>
      </c>
      <c r="D17" s="131">
        <f t="shared" ref="D17:N17" si="2">SUM(D15:D16)</f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131">
        <f t="shared" si="2"/>
        <v>0</v>
      </c>
      <c r="I17" s="131">
        <f t="shared" si="2"/>
        <v>0</v>
      </c>
      <c r="J17" s="131">
        <f t="shared" si="2"/>
        <v>0</v>
      </c>
      <c r="K17" s="131">
        <f t="shared" si="2"/>
        <v>0</v>
      </c>
      <c r="L17" s="131">
        <f t="shared" si="2"/>
        <v>0</v>
      </c>
      <c r="M17" s="131">
        <f t="shared" si="2"/>
        <v>0</v>
      </c>
      <c r="N17" s="132">
        <f t="shared" si="2"/>
        <v>5</v>
      </c>
    </row>
    <row r="18" spans="2:14" s="96" customFormat="1" ht="17" thickBot="1" x14ac:dyDescent="0.25">
      <c r="B18" s="3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4" x14ac:dyDescent="0.2">
      <c r="B19" s="98" t="s">
        <v>78</v>
      </c>
      <c r="C19" s="105">
        <v>2017</v>
      </c>
      <c r="D19" s="105">
        <v>2018</v>
      </c>
      <c r="E19" s="105">
        <v>2019</v>
      </c>
      <c r="F19" s="105">
        <v>2020</v>
      </c>
      <c r="G19" s="105">
        <v>2021</v>
      </c>
      <c r="H19" s="105">
        <v>2022</v>
      </c>
      <c r="I19" s="105">
        <v>2023</v>
      </c>
      <c r="J19" s="105">
        <v>2024</v>
      </c>
      <c r="K19" s="105">
        <v>2025</v>
      </c>
      <c r="L19" s="105">
        <v>2026</v>
      </c>
      <c r="M19" s="106">
        <v>2027</v>
      </c>
      <c r="N19" s="107" t="s">
        <v>14</v>
      </c>
    </row>
    <row r="20" spans="2:14" x14ac:dyDescent="0.2">
      <c r="B20" s="120" t="s">
        <v>79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121"/>
    </row>
    <row r="21" spans="2:14" x14ac:dyDescent="0.2">
      <c r="B21" s="120" t="s">
        <v>20</v>
      </c>
      <c r="C21" s="42"/>
      <c r="D21" s="42"/>
      <c r="E21" s="42"/>
      <c r="F21" s="42">
        <v>8</v>
      </c>
      <c r="G21" s="42"/>
      <c r="H21" s="42"/>
      <c r="I21" s="42"/>
      <c r="J21" s="42"/>
      <c r="K21" s="42"/>
      <c r="L21" s="42"/>
      <c r="M21" s="43"/>
      <c r="N21" s="121">
        <f>SUM(C21:M21)</f>
        <v>8</v>
      </c>
    </row>
    <row r="22" spans="2:14" ht="17" thickBot="1" x14ac:dyDescent="0.25">
      <c r="B22" s="102" t="s">
        <v>13</v>
      </c>
      <c r="C22" s="103">
        <f t="shared" ref="C22:L22" si="3">SUM(C20:C21)</f>
        <v>0</v>
      </c>
      <c r="D22" s="103">
        <f t="shared" si="3"/>
        <v>0</v>
      </c>
      <c r="E22" s="103">
        <f t="shared" si="3"/>
        <v>0</v>
      </c>
      <c r="F22" s="103">
        <f t="shared" si="3"/>
        <v>8</v>
      </c>
      <c r="G22" s="103">
        <f t="shared" si="3"/>
        <v>0</v>
      </c>
      <c r="H22" s="103">
        <f t="shared" si="3"/>
        <v>0</v>
      </c>
      <c r="I22" s="103">
        <f t="shared" si="3"/>
        <v>0</v>
      </c>
      <c r="J22" s="103">
        <f t="shared" si="3"/>
        <v>0</v>
      </c>
      <c r="K22" s="103">
        <f t="shared" si="3"/>
        <v>0</v>
      </c>
      <c r="L22" s="103">
        <f t="shared" si="3"/>
        <v>0</v>
      </c>
      <c r="M22" s="103">
        <f>SUM(M20:M21)</f>
        <v>0</v>
      </c>
      <c r="N22" s="104">
        <f t="shared" ref="N22" si="4">SUM(N15:N21)</f>
        <v>18</v>
      </c>
    </row>
    <row r="23" spans="2:14" ht="17" thickBot="1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2:14" x14ac:dyDescent="0.2">
      <c r="B24" s="145" t="s">
        <v>35</v>
      </c>
      <c r="C24" s="99">
        <v>2017</v>
      </c>
      <c r="D24" s="99">
        <v>2018</v>
      </c>
      <c r="E24" s="99">
        <v>2019</v>
      </c>
      <c r="F24" s="99">
        <v>2020</v>
      </c>
      <c r="G24" s="99">
        <v>2021</v>
      </c>
      <c r="H24" s="99">
        <v>2022</v>
      </c>
      <c r="I24" s="99">
        <v>2023</v>
      </c>
      <c r="J24" s="99">
        <v>2024</v>
      </c>
      <c r="K24" s="99">
        <v>2025</v>
      </c>
      <c r="L24" s="99">
        <v>2026</v>
      </c>
      <c r="M24" s="99">
        <v>2027</v>
      </c>
      <c r="N24" s="100" t="s">
        <v>14</v>
      </c>
    </row>
    <row r="25" spans="2:14" s="2" customFormat="1" ht="19" customHeight="1" thickBot="1" x14ac:dyDescent="0.25">
      <c r="B25" s="146"/>
      <c r="C25" s="133">
        <f>SUM(C6, C12, C17, C22)</f>
        <v>15</v>
      </c>
      <c r="D25" s="133">
        <f t="shared" ref="D25:N25" si="5">SUM(D6, D12, D17, D22)</f>
        <v>12</v>
      </c>
      <c r="E25" s="133">
        <f t="shared" si="5"/>
        <v>0</v>
      </c>
      <c r="F25" s="133">
        <f t="shared" si="5"/>
        <v>8</v>
      </c>
      <c r="G25" s="133">
        <f t="shared" si="5"/>
        <v>4</v>
      </c>
      <c r="H25" s="133">
        <f t="shared" si="5"/>
        <v>0</v>
      </c>
      <c r="I25" s="133">
        <f t="shared" si="5"/>
        <v>0</v>
      </c>
      <c r="J25" s="133">
        <f t="shared" si="5"/>
        <v>0</v>
      </c>
      <c r="K25" s="133">
        <f t="shared" si="5"/>
        <v>0</v>
      </c>
      <c r="L25" s="133">
        <f t="shared" si="5"/>
        <v>0</v>
      </c>
      <c r="M25" s="133">
        <f t="shared" si="5"/>
        <v>0</v>
      </c>
      <c r="N25" s="134">
        <f t="shared" si="5"/>
        <v>49</v>
      </c>
    </row>
  </sheetData>
  <mergeCells count="2">
    <mergeCell ref="B24:B25"/>
    <mergeCell ref="B1:N1"/>
  </mergeCells>
  <pageMargins left="0.7" right="0.7" top="0.75" bottom="0.75" header="0.3" footer="0.3"/>
  <pageSetup paperSize="9" orientation="portrait" horizontalDpi="0" verticalDpi="0"/>
  <ignoredErrors>
    <ignoredError sqref="D12:F12 G12:K12 C6 D6:N6 M12 C17 D17:N17 M22:N22 C22:L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topLeftCell="A8" workbookViewId="0">
      <selection activeCell="B10" sqref="B10"/>
    </sheetView>
  </sheetViews>
  <sheetFormatPr baseColWidth="10" defaultRowHeight="16" x14ac:dyDescent="0.2"/>
  <cols>
    <col min="1" max="1" width="4.6640625" customWidth="1"/>
    <col min="2" max="2" width="30.83203125" customWidth="1"/>
  </cols>
  <sheetData>
    <row r="1" spans="2:14" ht="70" customHeight="1" x14ac:dyDescent="0.2">
      <c r="B1" s="142" t="s">
        <v>44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7" thickBot="1" x14ac:dyDescent="0.25"/>
    <row r="3" spans="2:14" x14ac:dyDescent="0.2">
      <c r="B3" s="98" t="s">
        <v>17</v>
      </c>
      <c r="C3" s="105">
        <v>2017</v>
      </c>
      <c r="D3" s="105">
        <v>2018</v>
      </c>
      <c r="E3" s="105">
        <v>2019</v>
      </c>
      <c r="F3" s="105">
        <v>2020</v>
      </c>
      <c r="G3" s="105">
        <v>2021</v>
      </c>
      <c r="H3" s="105">
        <v>2022</v>
      </c>
      <c r="I3" s="105">
        <v>2023</v>
      </c>
      <c r="J3" s="105">
        <v>2024</v>
      </c>
      <c r="K3" s="105">
        <v>2025</v>
      </c>
      <c r="L3" s="105">
        <v>2026</v>
      </c>
      <c r="M3" s="106">
        <v>2027</v>
      </c>
      <c r="N3" s="107" t="s">
        <v>14</v>
      </c>
    </row>
    <row r="4" spans="2:14" x14ac:dyDescent="0.2">
      <c r="B4" s="120" t="s">
        <v>11</v>
      </c>
      <c r="C4" s="42">
        <v>5</v>
      </c>
      <c r="D4" s="42"/>
      <c r="E4" s="42"/>
      <c r="F4" s="42"/>
      <c r="G4" s="42"/>
      <c r="H4" s="42"/>
      <c r="I4" s="42"/>
      <c r="J4" s="42"/>
      <c r="K4" s="42"/>
      <c r="L4" s="42"/>
      <c r="M4" s="43"/>
      <c r="N4" s="121">
        <f>SUM(C4:M4)</f>
        <v>5</v>
      </c>
    </row>
    <row r="5" spans="2:14" x14ac:dyDescent="0.2">
      <c r="B5" s="120" t="s">
        <v>12</v>
      </c>
      <c r="C5" s="94"/>
      <c r="D5" s="94">
        <v>6</v>
      </c>
      <c r="E5" s="94"/>
      <c r="F5" s="94"/>
      <c r="G5" s="94">
        <v>2</v>
      </c>
      <c r="H5" s="94"/>
      <c r="I5" s="94"/>
      <c r="J5" s="94"/>
      <c r="K5" s="94"/>
      <c r="L5" s="94"/>
      <c r="M5" s="95"/>
      <c r="N5" s="135">
        <f>SUM(C5:M5)</f>
        <v>8</v>
      </c>
    </row>
    <row r="6" spans="2:14" ht="17" thickBot="1" x14ac:dyDescent="0.25">
      <c r="B6" s="102" t="s">
        <v>13</v>
      </c>
      <c r="C6" s="136">
        <f>SUM(C4:C5)</f>
        <v>5</v>
      </c>
      <c r="D6" s="136">
        <f t="shared" ref="D6:N6" si="0">SUM(D4:D5)</f>
        <v>6</v>
      </c>
      <c r="E6" s="136">
        <f t="shared" si="0"/>
        <v>0</v>
      </c>
      <c r="F6" s="136">
        <f t="shared" si="0"/>
        <v>0</v>
      </c>
      <c r="G6" s="136">
        <f t="shared" si="0"/>
        <v>2</v>
      </c>
      <c r="H6" s="136">
        <f t="shared" si="0"/>
        <v>0</v>
      </c>
      <c r="I6" s="136">
        <f t="shared" si="0"/>
        <v>0</v>
      </c>
      <c r="J6" s="136">
        <f t="shared" si="0"/>
        <v>0</v>
      </c>
      <c r="K6" s="136">
        <f t="shared" si="0"/>
        <v>0</v>
      </c>
      <c r="L6" s="136">
        <f t="shared" si="0"/>
        <v>0</v>
      </c>
      <c r="M6" s="136">
        <f t="shared" si="0"/>
        <v>0</v>
      </c>
      <c r="N6" s="137">
        <f t="shared" si="0"/>
        <v>13</v>
      </c>
    </row>
    <row r="7" spans="2:14" s="91" customFormat="1" ht="17" thickBot="1" x14ac:dyDescent="0.25">
      <c r="B7" s="92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2:14" x14ac:dyDescent="0.2">
      <c r="B8" s="98" t="s">
        <v>22</v>
      </c>
      <c r="C8" s="105">
        <v>2017</v>
      </c>
      <c r="D8" s="105">
        <v>2018</v>
      </c>
      <c r="E8" s="105">
        <v>2019</v>
      </c>
      <c r="F8" s="105">
        <v>2020</v>
      </c>
      <c r="G8" s="105">
        <v>2021</v>
      </c>
      <c r="H8" s="105">
        <v>2022</v>
      </c>
      <c r="I8" s="105">
        <v>2023</v>
      </c>
      <c r="J8" s="105">
        <v>2024</v>
      </c>
      <c r="K8" s="105">
        <v>2025</v>
      </c>
      <c r="L8" s="105">
        <v>2026</v>
      </c>
      <c r="M8" s="106">
        <v>2027</v>
      </c>
      <c r="N8" s="107" t="s">
        <v>14</v>
      </c>
    </row>
    <row r="9" spans="2:14" x14ac:dyDescent="0.2">
      <c r="B9" s="120" t="s">
        <v>11</v>
      </c>
      <c r="C9" s="42"/>
      <c r="D9" s="42"/>
      <c r="E9" s="42"/>
      <c r="F9" s="42">
        <v>8</v>
      </c>
      <c r="G9" s="42"/>
      <c r="H9" s="42"/>
      <c r="I9" s="42"/>
      <c r="J9" s="42"/>
      <c r="K9" s="42"/>
      <c r="L9" s="42"/>
      <c r="M9" s="43"/>
      <c r="N9" s="121">
        <f>SUM(C9:M9)</f>
        <v>8</v>
      </c>
    </row>
    <row r="10" spans="2:14" x14ac:dyDescent="0.2">
      <c r="B10" s="120" t="s">
        <v>12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>
        <v>0</v>
      </c>
      <c r="N10" s="121">
        <f>SUM(C10:M10)</f>
        <v>0</v>
      </c>
    </row>
    <row r="11" spans="2:14" ht="17" thickBot="1" x14ac:dyDescent="0.25">
      <c r="B11" s="102" t="s">
        <v>13</v>
      </c>
      <c r="C11" s="103">
        <f>SUM(C9:C10)</f>
        <v>0</v>
      </c>
      <c r="D11" s="103">
        <f t="shared" ref="D11:N11" si="1">SUM(D9:D10)</f>
        <v>0</v>
      </c>
      <c r="E11" s="103">
        <f t="shared" si="1"/>
        <v>0</v>
      </c>
      <c r="F11" s="103">
        <f t="shared" si="1"/>
        <v>8</v>
      </c>
      <c r="G11" s="103">
        <f t="shared" si="1"/>
        <v>0</v>
      </c>
      <c r="H11" s="103">
        <f t="shared" si="1"/>
        <v>0</v>
      </c>
      <c r="I11" s="103">
        <f t="shared" si="1"/>
        <v>0</v>
      </c>
      <c r="J11" s="103">
        <f t="shared" si="1"/>
        <v>0</v>
      </c>
      <c r="K11" s="103">
        <f t="shared" si="1"/>
        <v>0</v>
      </c>
      <c r="L11" s="103">
        <f t="shared" si="1"/>
        <v>0</v>
      </c>
      <c r="M11" s="103">
        <f t="shared" si="1"/>
        <v>0</v>
      </c>
      <c r="N11" s="104">
        <f t="shared" si="1"/>
        <v>8</v>
      </c>
    </row>
    <row r="12" spans="2:14" ht="17" thickBot="1" x14ac:dyDescent="0.2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2:14" x14ac:dyDescent="0.2">
      <c r="B13" s="98" t="s">
        <v>82</v>
      </c>
      <c r="C13" s="105">
        <v>2017</v>
      </c>
      <c r="D13" s="105">
        <v>2018</v>
      </c>
      <c r="E13" s="105">
        <v>2019</v>
      </c>
      <c r="F13" s="105">
        <v>2020</v>
      </c>
      <c r="G13" s="105">
        <v>2021</v>
      </c>
      <c r="H13" s="105">
        <v>2022</v>
      </c>
      <c r="I13" s="105">
        <v>2023</v>
      </c>
      <c r="J13" s="105">
        <v>2024</v>
      </c>
      <c r="K13" s="105">
        <v>2025</v>
      </c>
      <c r="L13" s="105">
        <v>2026</v>
      </c>
      <c r="M13" s="106">
        <v>2027</v>
      </c>
      <c r="N13" s="107" t="s">
        <v>14</v>
      </c>
    </row>
    <row r="14" spans="2:14" x14ac:dyDescent="0.2">
      <c r="B14" s="120" t="s">
        <v>30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139"/>
    </row>
    <row r="15" spans="2:14" x14ac:dyDescent="0.2">
      <c r="B15" s="120" t="s">
        <v>16</v>
      </c>
      <c r="C15" s="42">
        <v>5</v>
      </c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121">
        <f>SUM(C15:M15)</f>
        <v>5</v>
      </c>
    </row>
    <row r="16" spans="2:14" x14ac:dyDescent="0.2">
      <c r="B16" s="120" t="s">
        <v>85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121"/>
    </row>
    <row r="17" spans="2:14" ht="17" thickBot="1" x14ac:dyDescent="0.25">
      <c r="B17" s="102" t="s">
        <v>13</v>
      </c>
      <c r="C17" s="131">
        <f>SUM(C14:C16)</f>
        <v>5</v>
      </c>
      <c r="D17" s="131">
        <f t="shared" ref="D17:N17" si="2">SUM(D14:D16)</f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131">
        <f t="shared" si="2"/>
        <v>0</v>
      </c>
      <c r="I17" s="131">
        <f t="shared" si="2"/>
        <v>0</v>
      </c>
      <c r="J17" s="131">
        <f t="shared" si="2"/>
        <v>0</v>
      </c>
      <c r="K17" s="131">
        <f t="shared" si="2"/>
        <v>0</v>
      </c>
      <c r="L17" s="131">
        <f t="shared" si="2"/>
        <v>0</v>
      </c>
      <c r="M17" s="131">
        <f t="shared" si="2"/>
        <v>0</v>
      </c>
      <c r="N17" s="132">
        <f t="shared" si="2"/>
        <v>5</v>
      </c>
    </row>
    <row r="18" spans="2:14" s="96" customFormat="1" ht="17" thickBot="1" x14ac:dyDescent="0.25">
      <c r="B18" s="3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4" x14ac:dyDescent="0.2">
      <c r="B19" s="98" t="s">
        <v>83</v>
      </c>
      <c r="C19" s="105">
        <v>2017</v>
      </c>
      <c r="D19" s="105">
        <v>2018</v>
      </c>
      <c r="E19" s="105">
        <v>2019</v>
      </c>
      <c r="F19" s="105">
        <v>2020</v>
      </c>
      <c r="G19" s="105">
        <v>2021</v>
      </c>
      <c r="H19" s="105">
        <v>2022</v>
      </c>
      <c r="I19" s="105">
        <v>2023</v>
      </c>
      <c r="J19" s="105">
        <v>2024</v>
      </c>
      <c r="K19" s="105">
        <v>2025</v>
      </c>
      <c r="L19" s="105">
        <v>2026</v>
      </c>
      <c r="M19" s="106">
        <v>2027</v>
      </c>
      <c r="N19" s="107" t="s">
        <v>14</v>
      </c>
    </row>
    <row r="20" spans="2:14" ht="17" thickBot="1" x14ac:dyDescent="0.25"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11">
        <f>SUM(C20:M20)</f>
        <v>0</v>
      </c>
    </row>
    <row r="21" spans="2:14" s="91" customFormat="1" ht="17" thickBot="1" x14ac:dyDescent="0.25">
      <c r="B21" s="9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2:14" x14ac:dyDescent="0.2">
      <c r="B22" s="98" t="s">
        <v>84</v>
      </c>
      <c r="C22" s="140">
        <v>2017</v>
      </c>
      <c r="D22" s="112">
        <v>2018</v>
      </c>
      <c r="E22" s="112">
        <v>2019</v>
      </c>
      <c r="F22" s="112">
        <v>2020</v>
      </c>
      <c r="G22" s="112">
        <v>2021</v>
      </c>
      <c r="H22" s="112">
        <v>2022</v>
      </c>
      <c r="I22" s="112">
        <v>2023</v>
      </c>
      <c r="J22" s="112">
        <v>2024</v>
      </c>
      <c r="K22" s="112">
        <v>2025</v>
      </c>
      <c r="L22" s="112">
        <v>2026</v>
      </c>
      <c r="M22" s="113">
        <v>2027</v>
      </c>
      <c r="N22" s="114" t="s">
        <v>14</v>
      </c>
    </row>
    <row r="23" spans="2:14" ht="17" thickBot="1" x14ac:dyDescent="0.25">
      <c r="B23" s="115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11">
        <f>SUM(C23:M23)</f>
        <v>0</v>
      </c>
    </row>
    <row r="24" spans="2:14" ht="17" thickBot="1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2:14" x14ac:dyDescent="0.2">
      <c r="B25" s="98" t="s">
        <v>80</v>
      </c>
      <c r="C25" s="105">
        <v>2017</v>
      </c>
      <c r="D25" s="105">
        <v>2018</v>
      </c>
      <c r="E25" s="105">
        <v>2019</v>
      </c>
      <c r="F25" s="105">
        <v>2020</v>
      </c>
      <c r="G25" s="105">
        <v>2021</v>
      </c>
      <c r="H25" s="105">
        <v>2022</v>
      </c>
      <c r="I25" s="105">
        <v>2023</v>
      </c>
      <c r="J25" s="105">
        <v>2024</v>
      </c>
      <c r="K25" s="105">
        <v>2025</v>
      </c>
      <c r="L25" s="105">
        <v>2026</v>
      </c>
      <c r="M25" s="106">
        <v>2027</v>
      </c>
      <c r="N25" s="107" t="s">
        <v>14</v>
      </c>
    </row>
    <row r="26" spans="2:14" ht="17" thickBot="1" x14ac:dyDescent="0.25">
      <c r="B26" s="108"/>
      <c r="C26" s="109">
        <v>5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11">
        <f>SUM(C26:M26)</f>
        <v>5</v>
      </c>
    </row>
    <row r="27" spans="2:14" s="91" customFormat="1" ht="17" thickBot="1" x14ac:dyDescent="0.25">
      <c r="B27" s="92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2:14" x14ac:dyDescent="0.2">
      <c r="B28" s="98" t="s">
        <v>78</v>
      </c>
      <c r="C28" s="105">
        <v>2017</v>
      </c>
      <c r="D28" s="105">
        <v>2018</v>
      </c>
      <c r="E28" s="105">
        <v>2019</v>
      </c>
      <c r="F28" s="105">
        <v>2020</v>
      </c>
      <c r="G28" s="105">
        <v>2021</v>
      </c>
      <c r="H28" s="105">
        <v>2022</v>
      </c>
      <c r="I28" s="105">
        <v>2023</v>
      </c>
      <c r="J28" s="105">
        <v>2024</v>
      </c>
      <c r="K28" s="105">
        <v>2025</v>
      </c>
      <c r="L28" s="105">
        <v>2026</v>
      </c>
      <c r="M28" s="106">
        <v>2027</v>
      </c>
      <c r="N28" s="107" t="s">
        <v>14</v>
      </c>
    </row>
    <row r="29" spans="2:14" x14ac:dyDescent="0.2">
      <c r="B29" s="120" t="s">
        <v>31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121"/>
    </row>
    <row r="30" spans="2:14" x14ac:dyDescent="0.2">
      <c r="B30" s="120" t="s">
        <v>20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121"/>
    </row>
    <row r="31" spans="2:14" ht="17" thickBot="1" x14ac:dyDescent="0.25">
      <c r="B31" s="102" t="s">
        <v>13</v>
      </c>
      <c r="C31" s="103">
        <f t="shared" ref="C31:L31" si="3">SUM(C29:C30)</f>
        <v>0</v>
      </c>
      <c r="D31" s="103">
        <f t="shared" si="3"/>
        <v>0</v>
      </c>
      <c r="E31" s="103">
        <f t="shared" si="3"/>
        <v>0</v>
      </c>
      <c r="F31" s="103">
        <f t="shared" si="3"/>
        <v>0</v>
      </c>
      <c r="G31" s="103">
        <f t="shared" si="3"/>
        <v>0</v>
      </c>
      <c r="H31" s="103">
        <f t="shared" si="3"/>
        <v>0</v>
      </c>
      <c r="I31" s="103">
        <f t="shared" si="3"/>
        <v>0</v>
      </c>
      <c r="J31" s="103">
        <f t="shared" si="3"/>
        <v>0</v>
      </c>
      <c r="K31" s="103">
        <f t="shared" si="3"/>
        <v>0</v>
      </c>
      <c r="L31" s="103">
        <f t="shared" si="3"/>
        <v>0</v>
      </c>
      <c r="M31" s="103">
        <f>SUM(M29:M30)</f>
        <v>0</v>
      </c>
      <c r="N31" s="104">
        <f>SUM(N26:N30)</f>
        <v>5</v>
      </c>
    </row>
    <row r="32" spans="2:14" ht="17" thickBot="1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2:14" x14ac:dyDescent="0.2">
      <c r="B33" s="147" t="s">
        <v>47</v>
      </c>
      <c r="C33" s="67">
        <v>2017</v>
      </c>
      <c r="D33" s="67">
        <v>2018</v>
      </c>
      <c r="E33" s="67">
        <v>2019</v>
      </c>
      <c r="F33" s="67">
        <v>2020</v>
      </c>
      <c r="G33" s="67">
        <v>2021</v>
      </c>
      <c r="H33" s="67">
        <v>2022</v>
      </c>
      <c r="I33" s="67">
        <v>2023</v>
      </c>
      <c r="J33" s="67">
        <v>2024</v>
      </c>
      <c r="K33" s="67">
        <v>2025</v>
      </c>
      <c r="L33" s="67">
        <v>2026</v>
      </c>
      <c r="M33" s="67">
        <v>2027</v>
      </c>
      <c r="N33" s="68" t="s">
        <v>14</v>
      </c>
    </row>
    <row r="34" spans="2:14" ht="17" thickBot="1" x14ac:dyDescent="0.25">
      <c r="B34" s="148"/>
      <c r="C34" s="69">
        <f>SUM(C6, C11,C17, C20, C23, C26, C31)</f>
        <v>15</v>
      </c>
      <c r="D34" s="69">
        <f t="shared" ref="D34:N34" si="4">SUM(D6, D11,D17, D20, D23, D26, D31)</f>
        <v>6</v>
      </c>
      <c r="E34" s="69">
        <f t="shared" si="4"/>
        <v>0</v>
      </c>
      <c r="F34" s="69">
        <f t="shared" si="4"/>
        <v>8</v>
      </c>
      <c r="G34" s="69">
        <f t="shared" si="4"/>
        <v>2</v>
      </c>
      <c r="H34" s="69">
        <f t="shared" si="4"/>
        <v>0</v>
      </c>
      <c r="I34" s="69">
        <f t="shared" si="4"/>
        <v>0</v>
      </c>
      <c r="J34" s="69">
        <f t="shared" si="4"/>
        <v>0</v>
      </c>
      <c r="K34" s="69">
        <f t="shared" si="4"/>
        <v>0</v>
      </c>
      <c r="L34" s="69">
        <f t="shared" si="4"/>
        <v>0</v>
      </c>
      <c r="M34" s="69">
        <f t="shared" si="4"/>
        <v>0</v>
      </c>
      <c r="N34" s="69">
        <f t="shared" si="4"/>
        <v>36</v>
      </c>
    </row>
  </sheetData>
  <mergeCells count="2">
    <mergeCell ref="B33:B34"/>
    <mergeCell ref="B1:N1"/>
  </mergeCells>
  <pageMargins left="0.7" right="0.7" top="0.75" bottom="0.75" header="0.3" footer="0.3"/>
  <ignoredErrors>
    <ignoredError sqref="C6 D6:N6 C11:N11 C17 D17:N17 C31:M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topLeftCell="A6" workbookViewId="0">
      <selection activeCell="E30" sqref="E30"/>
    </sheetView>
  </sheetViews>
  <sheetFormatPr baseColWidth="10" defaultRowHeight="16" x14ac:dyDescent="0.2"/>
  <cols>
    <col min="1" max="1" width="4.6640625" customWidth="1"/>
    <col min="2" max="2" width="39.6640625" customWidth="1"/>
  </cols>
  <sheetData>
    <row r="1" spans="2:14" ht="70" customHeight="1" x14ac:dyDescent="0.2">
      <c r="B1" s="151" t="s">
        <v>29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4" ht="17" thickBot="1" x14ac:dyDescent="0.25"/>
    <row r="3" spans="2:14" x14ac:dyDescent="0.2">
      <c r="B3" s="38" t="s">
        <v>45</v>
      </c>
      <c r="C3" s="39">
        <v>2017</v>
      </c>
      <c r="D3" s="39">
        <v>2018</v>
      </c>
      <c r="E3" s="39">
        <v>2019</v>
      </c>
      <c r="F3" s="39">
        <v>2020</v>
      </c>
      <c r="G3" s="39">
        <v>2021</v>
      </c>
      <c r="H3" s="39">
        <v>2022</v>
      </c>
      <c r="I3" s="39">
        <v>2023</v>
      </c>
      <c r="J3" s="39">
        <v>2024</v>
      </c>
      <c r="K3" s="39">
        <v>2025</v>
      </c>
      <c r="L3" s="39">
        <v>2026</v>
      </c>
      <c r="M3" s="40">
        <v>2027</v>
      </c>
      <c r="N3" s="41" t="s">
        <v>14</v>
      </c>
    </row>
    <row r="4" spans="2:14" x14ac:dyDescent="0.2">
      <c r="B4" s="93" t="s">
        <v>11</v>
      </c>
      <c r="C4" s="42">
        <v>5</v>
      </c>
      <c r="D4" s="42"/>
      <c r="E4" s="42"/>
      <c r="F4" s="42"/>
      <c r="G4" s="42"/>
      <c r="H4" s="42"/>
      <c r="I4" s="42"/>
      <c r="J4" s="42"/>
      <c r="K4" s="42"/>
      <c r="L4" s="42"/>
      <c r="M4" s="43"/>
      <c r="N4" s="44">
        <f>SUM(C4:M4)</f>
        <v>5</v>
      </c>
    </row>
    <row r="5" spans="2:14" x14ac:dyDescent="0.2">
      <c r="B5" s="93" t="s">
        <v>12</v>
      </c>
      <c r="C5" s="42"/>
      <c r="D5" s="42">
        <v>6</v>
      </c>
      <c r="E5" s="42"/>
      <c r="F5" s="42"/>
      <c r="G5" s="42">
        <v>2</v>
      </c>
      <c r="H5" s="42"/>
      <c r="I5" s="42"/>
      <c r="J5" s="42"/>
      <c r="K5" s="42"/>
      <c r="L5" s="42"/>
      <c r="M5" s="43"/>
      <c r="N5" s="44">
        <f>SUM(C5:M5)</f>
        <v>8</v>
      </c>
    </row>
    <row r="6" spans="2:14" x14ac:dyDescent="0.2">
      <c r="B6" s="93" t="s">
        <v>32</v>
      </c>
      <c r="C6" s="42"/>
      <c r="D6" s="42"/>
      <c r="E6" s="42"/>
      <c r="F6" s="42">
        <v>8</v>
      </c>
      <c r="G6" s="42"/>
      <c r="H6" s="42"/>
      <c r="I6" s="42"/>
      <c r="J6" s="42"/>
      <c r="K6" s="42"/>
      <c r="L6" s="42"/>
      <c r="M6" s="43"/>
      <c r="N6" s="44">
        <f>SUM(C6:M6)</f>
        <v>8</v>
      </c>
    </row>
    <row r="7" spans="2:14" ht="17" thickBot="1" x14ac:dyDescent="0.25">
      <c r="B7" s="45" t="s">
        <v>13</v>
      </c>
      <c r="C7" s="46">
        <f>SUM(C4:C6)</f>
        <v>5</v>
      </c>
      <c r="D7" s="46">
        <f t="shared" ref="D7:N7" si="0">SUM(D4:D6)</f>
        <v>6</v>
      </c>
      <c r="E7" s="46">
        <f t="shared" si="0"/>
        <v>0</v>
      </c>
      <c r="F7" s="46">
        <f t="shared" si="0"/>
        <v>8</v>
      </c>
      <c r="G7" s="46">
        <f t="shared" si="0"/>
        <v>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7">
        <f t="shared" si="0"/>
        <v>21</v>
      </c>
    </row>
    <row r="8" spans="2:14" ht="17" thickBot="1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2:14" x14ac:dyDescent="0.2">
      <c r="B9" s="38" t="s">
        <v>46</v>
      </c>
      <c r="C9" s="39">
        <v>2017</v>
      </c>
      <c r="D9" s="39">
        <v>2018</v>
      </c>
      <c r="E9" s="39">
        <v>2019</v>
      </c>
      <c r="F9" s="39">
        <v>2020</v>
      </c>
      <c r="G9" s="39">
        <v>2021</v>
      </c>
      <c r="H9" s="39">
        <v>2022</v>
      </c>
      <c r="I9" s="39">
        <v>2023</v>
      </c>
      <c r="J9" s="39">
        <v>2024</v>
      </c>
      <c r="K9" s="39">
        <v>2025</v>
      </c>
      <c r="L9" s="39">
        <v>2026</v>
      </c>
      <c r="M9" s="40">
        <v>2027</v>
      </c>
      <c r="N9" s="41" t="s">
        <v>14</v>
      </c>
    </row>
    <row r="10" spans="2:14" x14ac:dyDescent="0.2">
      <c r="B10" s="93" t="s">
        <v>30</v>
      </c>
      <c r="C10" s="42">
        <v>5</v>
      </c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4">
        <f>SUM(C10:M10)</f>
        <v>5</v>
      </c>
    </row>
    <row r="11" spans="2:14" x14ac:dyDescent="0.2">
      <c r="B11" s="93" t="s">
        <v>16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4"/>
    </row>
    <row r="12" spans="2:14" x14ac:dyDescent="0.2">
      <c r="B12" s="93" t="s">
        <v>17</v>
      </c>
      <c r="C12" s="42">
        <f>SUM(C10:C11)</f>
        <v>5</v>
      </c>
      <c r="D12" s="42">
        <v>6</v>
      </c>
      <c r="E12" s="42"/>
      <c r="F12" s="42"/>
      <c r="G12" s="42">
        <v>2</v>
      </c>
      <c r="H12" s="42"/>
      <c r="I12" s="42"/>
      <c r="J12" s="42"/>
      <c r="K12" s="42"/>
      <c r="L12" s="42"/>
      <c r="M12" s="43"/>
      <c r="N12" s="44">
        <f>SUM(C12:M12)</f>
        <v>13</v>
      </c>
    </row>
    <row r="13" spans="2:14" ht="17" thickBot="1" x14ac:dyDescent="0.25">
      <c r="B13" s="45" t="s">
        <v>13</v>
      </c>
      <c r="C13" s="46">
        <f>SUM(C10:C12)</f>
        <v>10</v>
      </c>
      <c r="D13" s="46">
        <f>SUM(D10:D12)</f>
        <v>6</v>
      </c>
      <c r="E13" s="46">
        <f t="shared" ref="E13:M13" si="1">SUM(E10:E12)</f>
        <v>0</v>
      </c>
      <c r="F13" s="46">
        <f t="shared" si="1"/>
        <v>0</v>
      </c>
      <c r="G13" s="46">
        <f t="shared" si="1"/>
        <v>2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6">
        <f t="shared" si="1"/>
        <v>0</v>
      </c>
      <c r="N13" s="47">
        <f>SUM(N10:N12)</f>
        <v>18</v>
      </c>
    </row>
    <row r="14" spans="2:14" ht="17" thickBot="1" x14ac:dyDescent="0.2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2:14" x14ac:dyDescent="0.2">
      <c r="B15" s="38" t="s">
        <v>33</v>
      </c>
      <c r="C15" s="39">
        <v>2017</v>
      </c>
      <c r="D15" s="39">
        <v>2018</v>
      </c>
      <c r="E15" s="39">
        <v>2019</v>
      </c>
      <c r="F15" s="39">
        <v>2020</v>
      </c>
      <c r="G15" s="39">
        <v>2021</v>
      </c>
      <c r="H15" s="39">
        <v>2022</v>
      </c>
      <c r="I15" s="39">
        <v>2023</v>
      </c>
      <c r="J15" s="39">
        <v>2024</v>
      </c>
      <c r="K15" s="39">
        <v>2025</v>
      </c>
      <c r="L15" s="39">
        <v>2026</v>
      </c>
      <c r="M15" s="40">
        <v>2027</v>
      </c>
      <c r="N15" s="41" t="s">
        <v>14</v>
      </c>
    </row>
    <row r="16" spans="2:14" x14ac:dyDescent="0.2">
      <c r="B16" s="93" t="s">
        <v>19</v>
      </c>
      <c r="C16" s="42">
        <v>5</v>
      </c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>
        <f>SUM(C16:M16)</f>
        <v>5</v>
      </c>
    </row>
    <row r="17" spans="2:14" x14ac:dyDescent="0.2">
      <c r="B17" s="93" t="s">
        <v>20</v>
      </c>
      <c r="C17" s="42"/>
      <c r="D17" s="42">
        <v>6</v>
      </c>
      <c r="E17" s="42"/>
      <c r="F17" s="42"/>
      <c r="G17" s="42">
        <v>2</v>
      </c>
      <c r="H17" s="42"/>
      <c r="I17" s="42"/>
      <c r="J17" s="42"/>
      <c r="K17" s="42"/>
      <c r="L17" s="42"/>
      <c r="M17" s="43"/>
      <c r="N17" s="44">
        <f>SUM(C17:M17)</f>
        <v>8</v>
      </c>
    </row>
    <row r="18" spans="2:14" x14ac:dyDescent="0.2">
      <c r="B18" s="93" t="s">
        <v>21</v>
      </c>
      <c r="C18" s="42"/>
      <c r="D18" s="42"/>
      <c r="E18" s="42"/>
      <c r="F18" s="42">
        <v>8</v>
      </c>
      <c r="G18" s="42"/>
      <c r="H18" s="42"/>
      <c r="I18" s="42"/>
      <c r="J18" s="42"/>
      <c r="K18" s="42"/>
      <c r="L18" s="42"/>
      <c r="M18" s="43"/>
      <c r="N18" s="44">
        <f>SUM(C18:M18)</f>
        <v>8</v>
      </c>
    </row>
    <row r="19" spans="2:14" ht="17" thickBot="1" x14ac:dyDescent="0.25">
      <c r="B19" s="45" t="s">
        <v>13</v>
      </c>
      <c r="C19" s="46">
        <f>SUM(C16:C18)</f>
        <v>5</v>
      </c>
      <c r="D19" s="46">
        <f t="shared" ref="D19:N19" si="2">SUM(D16:D18)</f>
        <v>6</v>
      </c>
      <c r="E19" s="46">
        <f t="shared" si="2"/>
        <v>0</v>
      </c>
      <c r="F19" s="46">
        <f t="shared" si="2"/>
        <v>8</v>
      </c>
      <c r="G19" s="46">
        <f t="shared" si="2"/>
        <v>2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0</v>
      </c>
      <c r="N19" s="47">
        <f t="shared" si="2"/>
        <v>21</v>
      </c>
    </row>
    <row r="20" spans="2:14" ht="17" thickBot="1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 x14ac:dyDescent="0.2">
      <c r="B21" s="38" t="s">
        <v>34</v>
      </c>
      <c r="C21" s="39">
        <v>2017</v>
      </c>
      <c r="D21" s="39">
        <v>2018</v>
      </c>
      <c r="E21" s="39">
        <v>2019</v>
      </c>
      <c r="F21" s="39">
        <v>2020</v>
      </c>
      <c r="G21" s="39">
        <v>2021</v>
      </c>
      <c r="H21" s="39">
        <v>2022</v>
      </c>
      <c r="I21" s="39">
        <v>2023</v>
      </c>
      <c r="J21" s="39">
        <v>2024</v>
      </c>
      <c r="K21" s="39">
        <v>2025</v>
      </c>
      <c r="L21" s="39">
        <v>2026</v>
      </c>
      <c r="M21" s="40">
        <v>2027</v>
      </c>
      <c r="N21" s="41" t="s">
        <v>14</v>
      </c>
    </row>
    <row r="22" spans="2:14" x14ac:dyDescent="0.2">
      <c r="B22" s="93" t="s">
        <v>91</v>
      </c>
      <c r="C22" s="42">
        <v>5</v>
      </c>
      <c r="D22" s="42"/>
      <c r="E22" s="42"/>
      <c r="F22" s="42"/>
      <c r="G22" s="42"/>
      <c r="H22" s="42"/>
      <c r="I22" s="42"/>
      <c r="J22" s="42"/>
      <c r="K22" s="42"/>
      <c r="L22" s="42">
        <v>2</v>
      </c>
      <c r="M22" s="43">
        <v>4</v>
      </c>
      <c r="N22" s="44">
        <f>SUM(C22:M22)</f>
        <v>11</v>
      </c>
    </row>
    <row r="23" spans="2:14" x14ac:dyDescent="0.2">
      <c r="B23" s="93" t="s">
        <v>86</v>
      </c>
      <c r="C23" s="42"/>
      <c r="D23" s="42">
        <v>6</v>
      </c>
      <c r="E23" s="42"/>
      <c r="F23" s="42"/>
      <c r="G23" s="42">
        <v>2</v>
      </c>
      <c r="H23" s="42"/>
      <c r="I23" s="42"/>
      <c r="J23" s="42"/>
      <c r="K23" s="42">
        <v>5</v>
      </c>
      <c r="L23" s="42"/>
      <c r="M23" s="43"/>
      <c r="N23" s="44">
        <f>SUM(C23:M23)</f>
        <v>13</v>
      </c>
    </row>
    <row r="24" spans="2:14" ht="17" thickBot="1" x14ac:dyDescent="0.25">
      <c r="B24" s="45" t="s">
        <v>13</v>
      </c>
      <c r="C24" s="46">
        <f>SUM(C22:C23)</f>
        <v>5</v>
      </c>
      <c r="D24" s="46">
        <f t="shared" ref="D24:N24" si="3">SUM(D22:D23)</f>
        <v>6</v>
      </c>
      <c r="E24" s="46">
        <f t="shared" si="3"/>
        <v>0</v>
      </c>
      <c r="F24" s="46">
        <f t="shared" si="3"/>
        <v>0</v>
      </c>
      <c r="G24" s="46">
        <f t="shared" si="3"/>
        <v>2</v>
      </c>
      <c r="H24" s="46">
        <f t="shared" si="3"/>
        <v>0</v>
      </c>
      <c r="I24" s="46">
        <f t="shared" si="3"/>
        <v>0</v>
      </c>
      <c r="J24" s="46">
        <f t="shared" si="3"/>
        <v>0</v>
      </c>
      <c r="K24" s="46">
        <f t="shared" si="3"/>
        <v>5</v>
      </c>
      <c r="L24" s="46">
        <f t="shared" si="3"/>
        <v>2</v>
      </c>
      <c r="M24" s="46">
        <f t="shared" si="3"/>
        <v>4</v>
      </c>
      <c r="N24" s="47">
        <f t="shared" si="3"/>
        <v>24</v>
      </c>
    </row>
    <row r="25" spans="2:14" ht="17" thickBot="1" x14ac:dyDescent="0.25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x14ac:dyDescent="0.2">
      <c r="B26" s="149" t="s">
        <v>36</v>
      </c>
      <c r="C26" s="105">
        <v>2017</v>
      </c>
      <c r="D26" s="105">
        <v>2018</v>
      </c>
      <c r="E26" s="105">
        <v>2019</v>
      </c>
      <c r="F26" s="105">
        <v>2020</v>
      </c>
      <c r="G26" s="105">
        <v>2021</v>
      </c>
      <c r="H26" s="105">
        <v>2022</v>
      </c>
      <c r="I26" s="105">
        <v>2023</v>
      </c>
      <c r="J26" s="105">
        <v>2024</v>
      </c>
      <c r="K26" s="105">
        <v>2025</v>
      </c>
      <c r="L26" s="105">
        <v>2026</v>
      </c>
      <c r="M26" s="105">
        <v>2027</v>
      </c>
      <c r="N26" s="107" t="s">
        <v>14</v>
      </c>
    </row>
    <row r="27" spans="2:14" ht="17" thickBot="1" x14ac:dyDescent="0.25">
      <c r="B27" s="150"/>
      <c r="C27" s="141">
        <f xml:space="preserve"> SUM(C7, C13, C19, C24)</f>
        <v>25</v>
      </c>
      <c r="D27" s="141">
        <f t="shared" ref="D27:M27" si="4" xml:space="preserve"> SUM(D7, D13, D19, D24)</f>
        <v>24</v>
      </c>
      <c r="E27" s="141">
        <f t="shared" si="4"/>
        <v>0</v>
      </c>
      <c r="F27" s="141">
        <f t="shared" si="4"/>
        <v>16</v>
      </c>
      <c r="G27" s="141">
        <f t="shared" si="4"/>
        <v>8</v>
      </c>
      <c r="H27" s="141">
        <f t="shared" si="4"/>
        <v>0</v>
      </c>
      <c r="I27" s="141">
        <f t="shared" si="4"/>
        <v>0</v>
      </c>
      <c r="J27" s="141">
        <f t="shared" si="4"/>
        <v>0</v>
      </c>
      <c r="K27" s="141">
        <f t="shared" si="4"/>
        <v>5</v>
      </c>
      <c r="L27" s="141">
        <f t="shared" si="4"/>
        <v>2</v>
      </c>
      <c r="M27" s="141">
        <f t="shared" si="4"/>
        <v>4</v>
      </c>
      <c r="N27" s="141">
        <f xml:space="preserve"> SUM(N7, N13, N19, N24)</f>
        <v>84</v>
      </c>
    </row>
  </sheetData>
  <mergeCells count="2">
    <mergeCell ref="B26:B27"/>
    <mergeCell ref="B1:N1"/>
  </mergeCells>
  <pageMargins left="0.7" right="0.7" top="0.75" bottom="0.75" header="0.3" footer="0.3"/>
  <ignoredErrors>
    <ignoredError sqref="C12 D13:M13 C7 D7:M7 C19:N19 C24:N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B1" sqref="B1:F1"/>
    </sheetView>
  </sheetViews>
  <sheetFormatPr baseColWidth="10" defaultRowHeight="16" x14ac:dyDescent="0.2"/>
  <cols>
    <col min="1" max="1" width="4.6640625" customWidth="1"/>
    <col min="2" max="2" width="36.1640625" customWidth="1"/>
    <col min="3" max="3" width="11" customWidth="1"/>
    <col min="4" max="4" width="8.83203125" customWidth="1"/>
  </cols>
  <sheetData>
    <row r="1" spans="1:14" ht="70" customHeight="1" x14ac:dyDescent="0.2">
      <c r="B1" s="151" t="s">
        <v>64</v>
      </c>
      <c r="C1" s="151"/>
      <c r="D1" s="151"/>
      <c r="E1" s="151"/>
      <c r="F1" s="151"/>
      <c r="G1" s="23"/>
      <c r="H1" s="23"/>
      <c r="I1" s="23"/>
      <c r="J1" s="23"/>
      <c r="K1" s="23"/>
      <c r="L1" s="23"/>
      <c r="M1" s="23"/>
      <c r="N1" s="23"/>
    </row>
    <row r="2" spans="1:14" x14ac:dyDescent="0.2">
      <c r="A2" s="1"/>
      <c r="B2" s="27"/>
      <c r="C2" s="28"/>
      <c r="D2" s="28"/>
      <c r="E2" s="28"/>
      <c r="F2" s="29"/>
    </row>
    <row r="3" spans="1:14" x14ac:dyDescent="0.2">
      <c r="B3" s="30" t="s">
        <v>2</v>
      </c>
      <c r="C3" s="31"/>
      <c r="D3" s="31"/>
      <c r="E3" s="31"/>
      <c r="F3" s="32"/>
    </row>
    <row r="4" spans="1:14" x14ac:dyDescent="0.2">
      <c r="B4" s="33" t="s">
        <v>1</v>
      </c>
      <c r="C4" s="34"/>
      <c r="D4" s="154" t="s">
        <v>10</v>
      </c>
      <c r="E4" s="152"/>
      <c r="F4" s="153"/>
    </row>
    <row r="5" spans="1:14" x14ac:dyDescent="0.2">
      <c r="B5" s="33" t="s">
        <v>3</v>
      </c>
      <c r="C5" s="34"/>
      <c r="D5" s="154" t="s">
        <v>10</v>
      </c>
      <c r="E5" s="152"/>
      <c r="F5" s="153"/>
    </row>
    <row r="6" spans="1:14" x14ac:dyDescent="0.2">
      <c r="B6" s="33" t="s">
        <v>4</v>
      </c>
      <c r="C6" s="34"/>
      <c r="D6" s="154" t="s">
        <v>10</v>
      </c>
      <c r="E6" s="152"/>
      <c r="F6" s="153"/>
    </row>
    <row r="7" spans="1:14" x14ac:dyDescent="0.2">
      <c r="B7" s="35"/>
      <c r="C7" s="31"/>
      <c r="D7" s="31"/>
      <c r="E7" s="31"/>
      <c r="F7" s="32"/>
    </row>
    <row r="8" spans="1:14" x14ac:dyDescent="0.2">
      <c r="B8" s="36" t="s">
        <v>5</v>
      </c>
      <c r="C8" s="31"/>
      <c r="D8" s="31"/>
      <c r="E8" s="31"/>
      <c r="F8" s="32"/>
    </row>
    <row r="9" spans="1:14" x14ac:dyDescent="0.2">
      <c r="B9" s="37" t="s">
        <v>49</v>
      </c>
      <c r="C9" s="31"/>
      <c r="D9" s="31"/>
      <c r="E9" s="31"/>
      <c r="F9" s="32"/>
    </row>
    <row r="10" spans="1:14" x14ac:dyDescent="0.2">
      <c r="B10" s="33" t="s">
        <v>8</v>
      </c>
      <c r="C10" s="34"/>
      <c r="D10" s="152" t="s">
        <v>9</v>
      </c>
      <c r="E10" s="152"/>
      <c r="F10" s="153"/>
    </row>
    <row r="11" spans="1:14" x14ac:dyDescent="0.2">
      <c r="B11" s="33" t="s">
        <v>6</v>
      </c>
      <c r="C11" s="34"/>
      <c r="D11" s="152" t="s">
        <v>9</v>
      </c>
      <c r="E11" s="152"/>
      <c r="F11" s="153"/>
    </row>
    <row r="12" spans="1:14" x14ac:dyDescent="0.2">
      <c r="B12" s="33" t="s">
        <v>7</v>
      </c>
      <c r="C12" s="34"/>
      <c r="D12" s="152" t="s">
        <v>9</v>
      </c>
      <c r="E12" s="152"/>
      <c r="F12" s="153"/>
    </row>
    <row r="13" spans="1:14" x14ac:dyDescent="0.2">
      <c r="B13" s="24"/>
      <c r="C13" s="25"/>
      <c r="D13" s="25"/>
      <c r="E13" s="25"/>
      <c r="F13" s="26"/>
    </row>
  </sheetData>
  <mergeCells count="7">
    <mergeCell ref="B1:F1"/>
    <mergeCell ref="D11:F11"/>
    <mergeCell ref="D12:F12"/>
    <mergeCell ref="D4:F4"/>
    <mergeCell ref="D5:F5"/>
    <mergeCell ref="D6:F6"/>
    <mergeCell ref="D10:F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workbookViewId="0">
      <selection activeCell="B3" sqref="B3"/>
    </sheetView>
  </sheetViews>
  <sheetFormatPr baseColWidth="10" defaultColWidth="9.1640625" defaultRowHeight="12.75" customHeight="1" x14ac:dyDescent="0.15"/>
  <cols>
    <col min="1" max="1" width="21.6640625" style="5" customWidth="1"/>
    <col min="2" max="2" width="14.6640625" style="5" customWidth="1"/>
    <col min="3" max="3" width="65.6640625" style="5" customWidth="1"/>
    <col min="4" max="4" width="34.6640625" style="5" customWidth="1"/>
    <col min="5" max="16384" width="9.1640625" style="5"/>
  </cols>
  <sheetData>
    <row r="1" spans="1:8" ht="14" x14ac:dyDescent="0.15">
      <c r="A1" s="3"/>
      <c r="B1" s="3"/>
      <c r="C1" s="3"/>
      <c r="D1" s="3"/>
      <c r="E1" s="4"/>
      <c r="F1" s="4"/>
      <c r="G1" s="4"/>
      <c r="H1" s="4"/>
    </row>
    <row r="2" spans="1:8" ht="20" x14ac:dyDescent="0.15">
      <c r="A2" s="3"/>
      <c r="B2" s="6" t="s">
        <v>93</v>
      </c>
      <c r="C2" s="6"/>
      <c r="D2" s="3"/>
      <c r="E2" s="4"/>
      <c r="F2" s="4"/>
      <c r="G2" s="4"/>
      <c r="H2" s="4"/>
    </row>
    <row r="3" spans="1:8" ht="12.75" customHeight="1" x14ac:dyDescent="0.15">
      <c r="A3" s="3"/>
      <c r="B3" s="3"/>
      <c r="C3" s="3"/>
      <c r="D3" s="3"/>
      <c r="E3" s="4"/>
      <c r="F3" s="4"/>
      <c r="G3" s="4"/>
      <c r="H3" s="4"/>
    </row>
    <row r="4" spans="1:8" ht="21" customHeight="1" x14ac:dyDescent="0.15">
      <c r="A4" s="3"/>
      <c r="B4" s="156" t="s">
        <v>72</v>
      </c>
      <c r="C4" s="156"/>
      <c r="D4" s="7"/>
      <c r="E4" s="8"/>
      <c r="F4" s="4"/>
      <c r="G4" s="4"/>
      <c r="H4" s="4"/>
    </row>
    <row r="5" spans="1:8" ht="17" customHeight="1" x14ac:dyDescent="0.15">
      <c r="A5" s="3"/>
      <c r="B5" s="156" t="s">
        <v>73</v>
      </c>
      <c r="C5" s="156"/>
      <c r="D5" s="7"/>
      <c r="E5" s="8"/>
      <c r="F5" s="4"/>
      <c r="G5" s="4"/>
      <c r="H5" s="4"/>
    </row>
    <row r="6" spans="1:8" ht="14" customHeight="1" x14ac:dyDescent="0.15">
      <c r="A6" s="3"/>
      <c r="B6" s="3"/>
      <c r="C6" s="7"/>
      <c r="D6" s="7"/>
      <c r="E6" s="8"/>
      <c r="F6" s="4"/>
      <c r="G6" s="4"/>
      <c r="H6" s="4"/>
    </row>
    <row r="7" spans="1:8" ht="12.5" hidden="1" customHeight="1" x14ac:dyDescent="0.15">
      <c r="A7" s="3"/>
      <c r="B7" s="3"/>
      <c r="C7" s="3"/>
      <c r="D7" s="3"/>
      <c r="E7" s="3"/>
      <c r="F7" s="3"/>
      <c r="G7" s="3"/>
      <c r="H7" s="3"/>
    </row>
    <row r="8" spans="1:8" s="10" customFormat="1" ht="18" customHeight="1" x14ac:dyDescent="0.2">
      <c r="A8" s="9" t="s">
        <v>52</v>
      </c>
      <c r="B8" s="9" t="s">
        <v>53</v>
      </c>
      <c r="C8" s="9" t="s">
        <v>54</v>
      </c>
      <c r="D8" s="9" t="s">
        <v>55</v>
      </c>
    </row>
    <row r="9" spans="1:8" ht="16" x14ac:dyDescent="0.2">
      <c r="A9" s="11" t="s">
        <v>56</v>
      </c>
      <c r="B9" s="12" t="s">
        <v>57</v>
      </c>
      <c r="C9" s="12" t="s">
        <v>58</v>
      </c>
      <c r="D9" s="12" t="s">
        <v>59</v>
      </c>
    </row>
    <row r="10" spans="1:8" ht="16" x14ac:dyDescent="0.2">
      <c r="A10" s="13" t="s">
        <v>56</v>
      </c>
      <c r="B10" s="14" t="s">
        <v>60</v>
      </c>
      <c r="C10" s="14" t="s">
        <v>61</v>
      </c>
      <c r="D10" s="12" t="s">
        <v>59</v>
      </c>
    </row>
    <row r="11" spans="1:8" ht="16" x14ac:dyDescent="0.2">
      <c r="A11" s="15"/>
      <c r="B11" s="16"/>
      <c r="C11" s="16"/>
      <c r="D11" s="12"/>
    </row>
    <row r="12" spans="1:8" ht="12.75" customHeight="1" x14ac:dyDescent="0.15">
      <c r="A12" s="17"/>
      <c r="B12" s="17"/>
      <c r="C12" s="17"/>
      <c r="D12" s="17"/>
    </row>
    <row r="13" spans="1:8" ht="13" x14ac:dyDescent="0.15">
      <c r="A13" s="18" t="s">
        <v>62</v>
      </c>
    </row>
    <row r="14" spans="1:8" ht="13" x14ac:dyDescent="0.15">
      <c r="A14" s="155"/>
      <c r="B14" s="155"/>
      <c r="C14" s="155"/>
      <c r="D14" s="155"/>
      <c r="E14" s="19"/>
      <c r="F14" s="19"/>
    </row>
  </sheetData>
  <mergeCells count="3">
    <mergeCell ref="A14:D14"/>
    <mergeCell ref="B4:C4"/>
    <mergeCell ref="B5:C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0. Etusivu</vt:lpstr>
      <vt:lpstr>1. Vertailu</vt:lpstr>
      <vt:lpstr>2. Nykytila jatkuu</vt:lpstr>
      <vt:lpstr>3.1 Hankkeen kustannukset</vt:lpstr>
      <vt:lpstr>3.2 Käytönaikaiset kustannukset</vt:lpstr>
      <vt:lpstr>4. Hyödyt</vt:lpstr>
      <vt:lpstr>5. Parametrit</vt:lpstr>
      <vt:lpstr>6. Perustiedot, versiohistoria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2017-02-21T12:56:50Z</dcterms:created>
  <dcterms:modified xsi:type="dcterms:W3CDTF">2017-07-18T11:13:22Z</dcterms:modified>
</cp:coreProperties>
</file>